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940" firstSheet="1" activeTab="3"/>
  </bookViews>
  <sheets>
    <sheet name="CARGOS E SAL BASE" sheetId="4" r:id="rId1"/>
    <sheet name="PROPOSTA DE PREÇOS" sheetId="30" r:id="rId2"/>
    <sheet name="Cozinheiro" sheetId="1" r:id="rId3"/>
    <sheet name="Monitor Educ" sheetId="17" r:id="rId4"/>
    <sheet name="Monitor Transp" sheetId="18" r:id="rId5"/>
    <sheet name="Motorista Diarista" sheetId="19" r:id="rId6"/>
    <sheet name="Motorista Pacientes Diurno" sheetId="20" r:id="rId7"/>
    <sheet name="Motorista Pacientes Noturno" sheetId="21" r:id="rId8"/>
    <sheet name="Motorista de Passageiros" sheetId="22" r:id="rId9"/>
    <sheet name="Porteiro Diarista" sheetId="23" r:id="rId10"/>
    <sheet name="Porteiro 12hx36h" sheetId="24" r:id="rId11"/>
    <sheet name="Servente de Limpeza" sheetId="25" r:id="rId12"/>
    <sheet name="Tec. de Enfermagem" sheetId="26" r:id="rId13"/>
    <sheet name="Tec. de Informática" sheetId="27" r:id="rId14"/>
    <sheet name="Tratorista" sheetId="28" r:id="rId15"/>
    <sheet name="Aux Administrativo" sheetId="29" r:id="rId16"/>
  </sheets>
  <calcPr calcId="145621"/>
</workbook>
</file>

<file path=xl/calcChain.xml><?xml version="1.0" encoding="utf-8"?>
<calcChain xmlns="http://schemas.openxmlformats.org/spreadsheetml/2006/main">
  <c r="E53" i="30" l="1"/>
  <c r="H43" i="30"/>
  <c r="F19" i="4"/>
  <c r="E6" i="29"/>
  <c r="E8" i="29" s="1"/>
  <c r="E74" i="29"/>
  <c r="E72" i="29"/>
  <c r="H59" i="29"/>
  <c r="H61" i="29" s="1"/>
  <c r="E50" i="29"/>
  <c r="E46" i="29"/>
  <c r="E41" i="29"/>
  <c r="E37" i="29"/>
  <c r="E30" i="29"/>
  <c r="E19" i="29"/>
  <c r="E6" i="28"/>
  <c r="E8" i="28" s="1"/>
  <c r="E74" i="28"/>
  <c r="E72" i="28"/>
  <c r="H61" i="28"/>
  <c r="H59" i="28"/>
  <c r="E50" i="28"/>
  <c r="E46" i="28"/>
  <c r="E41" i="28"/>
  <c r="E37" i="28"/>
  <c r="E30" i="28"/>
  <c r="E19" i="28"/>
  <c r="E6" i="27"/>
  <c r="E8" i="27" s="1"/>
  <c r="E74" i="27"/>
  <c r="E72" i="27"/>
  <c r="H59" i="27"/>
  <c r="H61" i="27" s="1"/>
  <c r="E50" i="27"/>
  <c r="E46" i="27"/>
  <c r="E41" i="27"/>
  <c r="E37" i="27"/>
  <c r="E30" i="27"/>
  <c r="E19" i="27"/>
  <c r="E6" i="26"/>
  <c r="E74" i="26"/>
  <c r="E72" i="26"/>
  <c r="H59" i="26"/>
  <c r="H61" i="26" s="1"/>
  <c r="E50" i="26"/>
  <c r="E46" i="26"/>
  <c r="E41" i="26"/>
  <c r="E37" i="26"/>
  <c r="E30" i="26"/>
  <c r="E19" i="26"/>
  <c r="E7" i="26"/>
  <c r="E6" i="25"/>
  <c r="E8" i="25" s="1"/>
  <c r="E74" i="25"/>
  <c r="E72" i="25"/>
  <c r="H59" i="25"/>
  <c r="H61" i="25" s="1"/>
  <c r="E50" i="25"/>
  <c r="E46" i="25"/>
  <c r="E41" i="25"/>
  <c r="E37" i="25"/>
  <c r="E30" i="25"/>
  <c r="E19" i="25"/>
  <c r="E7" i="25"/>
  <c r="E6" i="24"/>
  <c r="E75" i="24"/>
  <c r="E73" i="24"/>
  <c r="H60" i="24"/>
  <c r="H62" i="24" s="1"/>
  <c r="E51" i="24"/>
  <c r="E47" i="24"/>
  <c r="E42" i="24"/>
  <c r="E38" i="24"/>
  <c r="E31" i="24"/>
  <c r="E20" i="24"/>
  <c r="E6" i="23"/>
  <c r="E8" i="23" s="1"/>
  <c r="E74" i="23"/>
  <c r="E72" i="23"/>
  <c r="H59" i="23"/>
  <c r="H61" i="23" s="1"/>
  <c r="E50" i="23"/>
  <c r="E46" i="23"/>
  <c r="E41" i="23"/>
  <c r="E37" i="23"/>
  <c r="E30" i="23"/>
  <c r="E19" i="23"/>
  <c r="E6" i="22"/>
  <c r="E8" i="22" s="1"/>
  <c r="E74" i="22"/>
  <c r="E72" i="22"/>
  <c r="H59" i="22"/>
  <c r="H61" i="22" s="1"/>
  <c r="E50" i="22"/>
  <c r="E46" i="22"/>
  <c r="E41" i="22"/>
  <c r="E37" i="22"/>
  <c r="E30" i="22"/>
  <c r="E19" i="22"/>
  <c r="E75" i="21"/>
  <c r="E73" i="21"/>
  <c r="H60" i="21"/>
  <c r="H62" i="21" s="1"/>
  <c r="E51" i="21"/>
  <c r="E47" i="21"/>
  <c r="E42" i="21"/>
  <c r="E38" i="21"/>
  <c r="E31" i="21"/>
  <c r="E20" i="21"/>
  <c r="E6" i="21"/>
  <c r="E6" i="20"/>
  <c r="E8" i="20" s="1"/>
  <c r="E74" i="20"/>
  <c r="E72" i="20"/>
  <c r="H59" i="20"/>
  <c r="H61" i="20" s="1"/>
  <c r="E50" i="20"/>
  <c r="E46" i="20"/>
  <c r="E41" i="20"/>
  <c r="E37" i="20"/>
  <c r="E30" i="20"/>
  <c r="E19" i="20"/>
  <c r="E6" i="19"/>
  <c r="E8" i="19" s="1"/>
  <c r="E4" i="19" s="1"/>
  <c r="E74" i="19"/>
  <c r="E72" i="19"/>
  <c r="H59" i="19"/>
  <c r="H61" i="19" s="1"/>
  <c r="E50" i="19"/>
  <c r="E46" i="19"/>
  <c r="E41" i="19"/>
  <c r="E37" i="19"/>
  <c r="E30" i="19"/>
  <c r="E19" i="19"/>
  <c r="E6" i="18"/>
  <c r="E8" i="18" s="1"/>
  <c r="E74" i="18"/>
  <c r="E72" i="18"/>
  <c r="H59" i="18"/>
  <c r="H61" i="18" s="1"/>
  <c r="E50" i="18"/>
  <c r="E46" i="18"/>
  <c r="E41" i="18"/>
  <c r="E37" i="18"/>
  <c r="E30" i="18"/>
  <c r="E19" i="18"/>
  <c r="E6" i="17"/>
  <c r="E8" i="17" s="1"/>
  <c r="E74" i="17"/>
  <c r="E72" i="17"/>
  <c r="H59" i="17"/>
  <c r="H61" i="17" s="1"/>
  <c r="E50" i="17"/>
  <c r="E46" i="17"/>
  <c r="E41" i="17"/>
  <c r="E37" i="17"/>
  <c r="E30" i="17"/>
  <c r="E19" i="17"/>
  <c r="E6" i="1"/>
  <c r="E8" i="1" s="1"/>
  <c r="H44" i="1" s="1"/>
  <c r="E7" i="21" l="1"/>
  <c r="E9" i="21"/>
  <c r="E9" i="24"/>
  <c r="E7" i="24"/>
  <c r="E8" i="26"/>
  <c r="H23" i="26" s="1"/>
  <c r="H22" i="30"/>
  <c r="H31" i="30"/>
  <c r="H35" i="30"/>
  <c r="H40" i="30"/>
  <c r="H19" i="30"/>
  <c r="H23" i="30"/>
  <c r="H32" i="30"/>
  <c r="H36" i="30"/>
  <c r="H41" i="30"/>
  <c r="H51" i="30"/>
  <c r="H56" i="30"/>
  <c r="H57" i="30" s="1"/>
  <c r="H20" i="30"/>
  <c r="H24" i="30"/>
  <c r="H29" i="30"/>
  <c r="H33" i="30"/>
  <c r="H42" i="30"/>
  <c r="H47" i="30"/>
  <c r="H48" i="30" s="1"/>
  <c r="H52" i="30"/>
  <c r="H21" i="30"/>
  <c r="H25" i="30"/>
  <c r="H30" i="30"/>
  <c r="H34" i="30"/>
  <c r="H36" i="29"/>
  <c r="H27" i="29"/>
  <c r="H23" i="29"/>
  <c r="H18" i="29"/>
  <c r="H14" i="29"/>
  <c r="H45" i="29"/>
  <c r="H40" i="29"/>
  <c r="H41" i="29" s="1"/>
  <c r="H35" i="29"/>
  <c r="H26" i="29"/>
  <c r="H22" i="29"/>
  <c r="H17" i="29"/>
  <c r="H13" i="29"/>
  <c r="H49" i="29"/>
  <c r="H50" i="29" s="1"/>
  <c r="H44" i="29"/>
  <c r="H46" i="29" s="1"/>
  <c r="H34" i="29"/>
  <c r="H29" i="29"/>
  <c r="H25" i="29"/>
  <c r="H16" i="29"/>
  <c r="H12" i="29"/>
  <c r="E4" i="29"/>
  <c r="H33" i="29"/>
  <c r="H28" i="29"/>
  <c r="H24" i="29"/>
  <c r="H15" i="29"/>
  <c r="H45" i="28"/>
  <c r="H40" i="28"/>
  <c r="H41" i="28" s="1"/>
  <c r="H35" i="28"/>
  <c r="H26" i="28"/>
  <c r="H22" i="28"/>
  <c r="H17" i="28"/>
  <c r="H13" i="28"/>
  <c r="H36" i="28"/>
  <c r="H18" i="28"/>
  <c r="H49" i="28"/>
  <c r="H50" i="28" s="1"/>
  <c r="H44" i="28"/>
  <c r="H34" i="28"/>
  <c r="H29" i="28"/>
  <c r="H25" i="28"/>
  <c r="H16" i="28"/>
  <c r="H12" i="28"/>
  <c r="E4" i="28"/>
  <c r="H33" i="28"/>
  <c r="H28" i="28"/>
  <c r="H24" i="28"/>
  <c r="H15" i="28"/>
  <c r="H27" i="28"/>
  <c r="H23" i="28"/>
  <c r="H14" i="28"/>
  <c r="H33" i="27"/>
  <c r="H28" i="27"/>
  <c r="H24" i="27"/>
  <c r="H15" i="27"/>
  <c r="H36" i="27"/>
  <c r="H27" i="27"/>
  <c r="H23" i="27"/>
  <c r="H18" i="27"/>
  <c r="H14" i="27"/>
  <c r="H45" i="27"/>
  <c r="H40" i="27"/>
  <c r="H41" i="27" s="1"/>
  <c r="H35" i="27"/>
  <c r="H26" i="27"/>
  <c r="H22" i="27"/>
  <c r="H17" i="27"/>
  <c r="H13" i="27"/>
  <c r="H49" i="27"/>
  <c r="H50" i="27" s="1"/>
  <c r="H44" i="27"/>
  <c r="H46" i="27" s="1"/>
  <c r="H34" i="27"/>
  <c r="H29" i="27"/>
  <c r="H25" i="27"/>
  <c r="H16" i="27"/>
  <c r="H12" i="27"/>
  <c r="E4" i="27"/>
  <c r="H33" i="25"/>
  <c r="E4" i="25"/>
  <c r="H12" i="25"/>
  <c r="H13" i="25"/>
  <c r="H17" i="25"/>
  <c r="H22" i="25"/>
  <c r="H26" i="25"/>
  <c r="H35" i="25"/>
  <c r="H40" i="25"/>
  <c r="H41" i="25" s="1"/>
  <c r="H45" i="25"/>
  <c r="H16" i="25"/>
  <c r="H25" i="25"/>
  <c r="H29" i="25"/>
  <c r="H34" i="25"/>
  <c r="H44" i="25"/>
  <c r="H49" i="25"/>
  <c r="H50" i="25" s="1"/>
  <c r="H14" i="25"/>
  <c r="H18" i="25"/>
  <c r="H23" i="25"/>
  <c r="H27" i="25"/>
  <c r="H36" i="25"/>
  <c r="H15" i="25"/>
  <c r="H24" i="25"/>
  <c r="H28" i="25"/>
  <c r="H37" i="24"/>
  <c r="H28" i="24"/>
  <c r="H24" i="24"/>
  <c r="H19" i="24"/>
  <c r="H15" i="24"/>
  <c r="H46" i="24"/>
  <c r="H41" i="24"/>
  <c r="H42" i="24" s="1"/>
  <c r="H36" i="24"/>
  <c r="H27" i="24"/>
  <c r="H23" i="24"/>
  <c r="H18" i="24"/>
  <c r="H14" i="24"/>
  <c r="H50" i="24"/>
  <c r="H51" i="24" s="1"/>
  <c r="H45" i="24"/>
  <c r="H47" i="24" s="1"/>
  <c r="H35" i="24"/>
  <c r="H30" i="24"/>
  <c r="H26" i="24"/>
  <c r="H17" i="24"/>
  <c r="H13" i="24"/>
  <c r="E4" i="24"/>
  <c r="H34" i="24"/>
  <c r="H29" i="24"/>
  <c r="H25" i="24"/>
  <c r="H16" i="24"/>
  <c r="H36" i="23"/>
  <c r="H27" i="23"/>
  <c r="H23" i="23"/>
  <c r="H18" i="23"/>
  <c r="H14" i="23"/>
  <c r="H45" i="23"/>
  <c r="H40" i="23"/>
  <c r="H41" i="23" s="1"/>
  <c r="H35" i="23"/>
  <c r="H26" i="23"/>
  <c r="H22" i="23"/>
  <c r="H17" i="23"/>
  <c r="H13" i="23"/>
  <c r="H49" i="23"/>
  <c r="H50" i="23" s="1"/>
  <c r="H44" i="23"/>
  <c r="H46" i="23" s="1"/>
  <c r="H34" i="23"/>
  <c r="H29" i="23"/>
  <c r="H25" i="23"/>
  <c r="H16" i="23"/>
  <c r="H12" i="23"/>
  <c r="E4" i="23"/>
  <c r="H33" i="23"/>
  <c r="H28" i="23"/>
  <c r="H24" i="23"/>
  <c r="H15" i="23"/>
  <c r="H45" i="22"/>
  <c r="H40" i="22"/>
  <c r="H41" i="22" s="1"/>
  <c r="H35" i="22"/>
  <c r="H26" i="22"/>
  <c r="H22" i="22"/>
  <c r="H17" i="22"/>
  <c r="H13" i="22"/>
  <c r="H28" i="22"/>
  <c r="H15" i="22"/>
  <c r="H36" i="22"/>
  <c r="H27" i="22"/>
  <c r="H18" i="22"/>
  <c r="H49" i="22"/>
  <c r="H50" i="22" s="1"/>
  <c r="H44" i="22"/>
  <c r="H34" i="22"/>
  <c r="H29" i="22"/>
  <c r="H25" i="22"/>
  <c r="H16" i="22"/>
  <c r="H12" i="22"/>
  <c r="E4" i="22"/>
  <c r="H33" i="22"/>
  <c r="H24" i="22"/>
  <c r="H23" i="22"/>
  <c r="H14" i="22"/>
  <c r="H37" i="21"/>
  <c r="H28" i="21"/>
  <c r="H24" i="21"/>
  <c r="H19" i="21"/>
  <c r="H15" i="21"/>
  <c r="H46" i="21"/>
  <c r="H41" i="21"/>
  <c r="H42" i="21" s="1"/>
  <c r="H36" i="21"/>
  <c r="H27" i="21"/>
  <c r="H23" i="21"/>
  <c r="H18" i="21"/>
  <c r="H14" i="21"/>
  <c r="H50" i="21"/>
  <c r="H51" i="21" s="1"/>
  <c r="H45" i="21"/>
  <c r="H47" i="21" s="1"/>
  <c r="H35" i="21"/>
  <c r="H30" i="21"/>
  <c r="H26" i="21"/>
  <c r="H17" i="21"/>
  <c r="H13" i="21"/>
  <c r="E4" i="21"/>
  <c r="H34" i="21"/>
  <c r="H29" i="21"/>
  <c r="H25" i="21"/>
  <c r="H16" i="21"/>
  <c r="H36" i="20"/>
  <c r="H27" i="20"/>
  <c r="H23" i="20"/>
  <c r="H18" i="20"/>
  <c r="H14" i="20"/>
  <c r="H45" i="20"/>
  <c r="H40" i="20"/>
  <c r="H41" i="20" s="1"/>
  <c r="H35" i="20"/>
  <c r="H26" i="20"/>
  <c r="H22" i="20"/>
  <c r="H17" i="20"/>
  <c r="H13" i="20"/>
  <c r="H49" i="20"/>
  <c r="H50" i="20" s="1"/>
  <c r="H44" i="20"/>
  <c r="H46" i="20" s="1"/>
  <c r="H34" i="20"/>
  <c r="H29" i="20"/>
  <c r="H25" i="20"/>
  <c r="H16" i="20"/>
  <c r="H12" i="20"/>
  <c r="E4" i="20"/>
  <c r="H33" i="20"/>
  <c r="H28" i="20"/>
  <c r="H24" i="20"/>
  <c r="H15" i="20"/>
  <c r="H36" i="19"/>
  <c r="H27" i="19"/>
  <c r="H23" i="19"/>
  <c r="H18" i="19"/>
  <c r="H14" i="19"/>
  <c r="H45" i="19"/>
  <c r="H40" i="19"/>
  <c r="H41" i="19" s="1"/>
  <c r="H35" i="19"/>
  <c r="H26" i="19"/>
  <c r="H22" i="19"/>
  <c r="H17" i="19"/>
  <c r="H13" i="19"/>
  <c r="H49" i="19"/>
  <c r="H50" i="19" s="1"/>
  <c r="H44" i="19"/>
  <c r="H34" i="19"/>
  <c r="H29" i="19"/>
  <c r="H25" i="19"/>
  <c r="H16" i="19"/>
  <c r="H12" i="19"/>
  <c r="H33" i="19"/>
  <c r="H28" i="19"/>
  <c r="H24" i="19"/>
  <c r="H15" i="19"/>
  <c r="H36" i="18"/>
  <c r="H27" i="18"/>
  <c r="H23" i="18"/>
  <c r="H18" i="18"/>
  <c r="H14" i="18"/>
  <c r="H45" i="18"/>
  <c r="H40" i="18"/>
  <c r="H41" i="18" s="1"/>
  <c r="H35" i="18"/>
  <c r="H26" i="18"/>
  <c r="H22" i="18"/>
  <c r="H17" i="18"/>
  <c r="H13" i="18"/>
  <c r="H49" i="18"/>
  <c r="H50" i="18" s="1"/>
  <c r="H44" i="18"/>
  <c r="H46" i="18" s="1"/>
  <c r="H34" i="18"/>
  <c r="H29" i="18"/>
  <c r="H25" i="18"/>
  <c r="H16" i="18"/>
  <c r="H12" i="18"/>
  <c r="E4" i="18"/>
  <c r="H33" i="18"/>
  <c r="H28" i="18"/>
  <c r="H24" i="18"/>
  <c r="H15" i="18"/>
  <c r="H23" i="17"/>
  <c r="H14" i="17"/>
  <c r="H40" i="17"/>
  <c r="H41" i="17" s="1"/>
  <c r="H26" i="17"/>
  <c r="H22" i="17"/>
  <c r="H13" i="17"/>
  <c r="H49" i="17"/>
  <c r="H50" i="17" s="1"/>
  <c r="H44" i="17"/>
  <c r="H34" i="17"/>
  <c r="H29" i="17"/>
  <c r="H25" i="17"/>
  <c r="H16" i="17"/>
  <c r="H12" i="17"/>
  <c r="E4" i="17"/>
  <c r="H33" i="17"/>
  <c r="H28" i="17"/>
  <c r="H24" i="17"/>
  <c r="H15" i="17"/>
  <c r="H36" i="17"/>
  <c r="H27" i="17"/>
  <c r="H18" i="17"/>
  <c r="H45" i="17"/>
  <c r="H35" i="17"/>
  <c r="H17" i="17"/>
  <c r="E4" i="1"/>
  <c r="H14" i="1"/>
  <c r="H18" i="1"/>
  <c r="H25" i="1"/>
  <c r="H29" i="1"/>
  <c r="H36" i="1"/>
  <c r="H45" i="1"/>
  <c r="H15" i="1"/>
  <c r="H22" i="1"/>
  <c r="H26" i="1"/>
  <c r="H33" i="1"/>
  <c r="H49" i="1"/>
  <c r="H12" i="1"/>
  <c r="H16" i="1"/>
  <c r="H23" i="1"/>
  <c r="H27" i="1"/>
  <c r="H34" i="1"/>
  <c r="H40" i="1"/>
  <c r="H13" i="1"/>
  <c r="H17" i="1"/>
  <c r="H24" i="1"/>
  <c r="H28" i="1"/>
  <c r="H35" i="1"/>
  <c r="H44" i="26" l="1"/>
  <c r="H45" i="26"/>
  <c r="H33" i="26"/>
  <c r="H25" i="26"/>
  <c r="H49" i="26"/>
  <c r="H50" i="26" s="1"/>
  <c r="H26" i="26"/>
  <c r="H14" i="26"/>
  <c r="H36" i="26"/>
  <c r="H28" i="26"/>
  <c r="H16" i="26"/>
  <c r="H22" i="26"/>
  <c r="H27" i="26"/>
  <c r="H15" i="26"/>
  <c r="E4" i="26"/>
  <c r="H29" i="26"/>
  <c r="H13" i="26"/>
  <c r="H35" i="26"/>
  <c r="H18" i="26"/>
  <c r="H24" i="26"/>
  <c r="H12" i="26"/>
  <c r="H19" i="26" s="1"/>
  <c r="H34" i="26"/>
  <c r="H17" i="26"/>
  <c r="H40" i="26"/>
  <c r="H41" i="26" s="1"/>
  <c r="H46" i="19"/>
  <c r="H37" i="30"/>
  <c r="H44" i="30"/>
  <c r="H53" i="30"/>
  <c r="H26" i="30"/>
  <c r="H46" i="25"/>
  <c r="H37" i="22"/>
  <c r="H37" i="19"/>
  <c r="H46" i="17"/>
  <c r="H19" i="29"/>
  <c r="H37" i="29"/>
  <c r="H30" i="29"/>
  <c r="H46" i="28"/>
  <c r="H19" i="28"/>
  <c r="H30" i="28"/>
  <c r="H37" i="28"/>
  <c r="H19" i="27"/>
  <c r="H30" i="27"/>
  <c r="H37" i="27"/>
  <c r="H19" i="25"/>
  <c r="H37" i="25"/>
  <c r="H30" i="25"/>
  <c r="H20" i="24"/>
  <c r="H38" i="24"/>
  <c r="H31" i="24"/>
  <c r="H19" i="23"/>
  <c r="H37" i="23"/>
  <c r="H30" i="23"/>
  <c r="H19" i="22"/>
  <c r="H30" i="22"/>
  <c r="H46" i="22"/>
  <c r="H20" i="21"/>
  <c r="H38" i="21"/>
  <c r="H31" i="21"/>
  <c r="H19" i="20"/>
  <c r="H37" i="20"/>
  <c r="H30" i="20"/>
  <c r="H19" i="19"/>
  <c r="H30" i="19"/>
  <c r="H19" i="18"/>
  <c r="H30" i="18"/>
  <c r="H37" i="18"/>
  <c r="H30" i="17"/>
  <c r="H37" i="17"/>
  <c r="H19" i="17"/>
  <c r="H30" i="26" l="1"/>
  <c r="H37" i="26"/>
  <c r="H46" i="26"/>
  <c r="H59" i="30"/>
  <c r="H61" i="30" s="1"/>
  <c r="H70" i="30" s="1"/>
  <c r="H78" i="30" s="1"/>
  <c r="H52" i="25"/>
  <c r="H54" i="25" s="1"/>
  <c r="H63" i="25" s="1"/>
  <c r="H69" i="25" s="1"/>
  <c r="H52" i="26"/>
  <c r="H54" i="26" s="1"/>
  <c r="H63" i="26" s="1"/>
  <c r="H71" i="26" s="1"/>
  <c r="H52" i="27"/>
  <c r="H54" i="27" s="1"/>
  <c r="H63" i="27" s="1"/>
  <c r="H67" i="27" s="1"/>
  <c r="H52" i="17"/>
  <c r="H54" i="17" s="1"/>
  <c r="H63" i="17" s="1"/>
  <c r="H66" i="17" s="1"/>
  <c r="H52" i="20"/>
  <c r="H54" i="20" s="1"/>
  <c r="H63" i="20" s="1"/>
  <c r="H70" i="20" s="1"/>
  <c r="H52" i="23"/>
  <c r="H54" i="23" s="1"/>
  <c r="H63" i="23" s="1"/>
  <c r="H67" i="23" s="1"/>
  <c r="H52" i="18"/>
  <c r="H54" i="18" s="1"/>
  <c r="H63" i="18" s="1"/>
  <c r="H67" i="18" s="1"/>
  <c r="H53" i="21"/>
  <c r="H55" i="21" s="1"/>
  <c r="H64" i="21" s="1"/>
  <c r="H67" i="21" s="1"/>
  <c r="H52" i="19"/>
  <c r="H54" i="19" s="1"/>
  <c r="H63" i="19" s="1"/>
  <c r="H67" i="19" s="1"/>
  <c r="H52" i="22"/>
  <c r="H54" i="22" s="1"/>
  <c r="H63" i="22" s="1"/>
  <c r="H69" i="22" s="1"/>
  <c r="H53" i="24"/>
  <c r="H55" i="24" s="1"/>
  <c r="H64" i="24" s="1"/>
  <c r="H67" i="24" s="1"/>
  <c r="H52" i="29"/>
  <c r="H54" i="29" s="1"/>
  <c r="H63" i="29" s="1"/>
  <c r="H71" i="29" s="1"/>
  <c r="H52" i="28"/>
  <c r="H54" i="28" s="1"/>
  <c r="H63" i="28" s="1"/>
  <c r="H69" i="28" s="1"/>
  <c r="H71" i="27"/>
  <c r="H71" i="19"/>
  <c r="H69" i="19"/>
  <c r="H69" i="27" l="1"/>
  <c r="H70" i="27"/>
  <c r="H66" i="27"/>
  <c r="H69" i="26"/>
  <c r="H66" i="26"/>
  <c r="H70" i="26"/>
  <c r="H67" i="26"/>
  <c r="H71" i="25"/>
  <c r="H72" i="25" s="1"/>
  <c r="H66" i="25"/>
  <c r="H70" i="25"/>
  <c r="H67" i="25"/>
  <c r="H71" i="24"/>
  <c r="H72" i="24"/>
  <c r="H68" i="24"/>
  <c r="H70" i="24"/>
  <c r="H71" i="23"/>
  <c r="H72" i="23" s="1"/>
  <c r="H71" i="21"/>
  <c r="H67" i="20"/>
  <c r="H71" i="18"/>
  <c r="H66" i="18"/>
  <c r="H69" i="18"/>
  <c r="H70" i="18"/>
  <c r="H73" i="30"/>
  <c r="H77" i="30"/>
  <c r="H74" i="30"/>
  <c r="H76" i="30"/>
  <c r="H68" i="21"/>
  <c r="H70" i="17"/>
  <c r="H67" i="17"/>
  <c r="H68" i="17" s="1"/>
  <c r="H69" i="20"/>
  <c r="H69" i="17"/>
  <c r="H70" i="19"/>
  <c r="H72" i="19" s="1"/>
  <c r="H66" i="20"/>
  <c r="H70" i="21"/>
  <c r="H72" i="21"/>
  <c r="H66" i="19"/>
  <c r="H68" i="19" s="1"/>
  <c r="H71" i="20"/>
  <c r="H71" i="17"/>
  <c r="H69" i="23"/>
  <c r="H67" i="22"/>
  <c r="H66" i="22"/>
  <c r="H66" i="23"/>
  <c r="H68" i="23" s="1"/>
  <c r="H69" i="24"/>
  <c r="H70" i="22"/>
  <c r="H70" i="23"/>
  <c r="H71" i="22"/>
  <c r="H69" i="21"/>
  <c r="H68" i="18"/>
  <c r="H68" i="26"/>
  <c r="H67" i="28"/>
  <c r="H71" i="28"/>
  <c r="H66" i="28"/>
  <c r="H70" i="28"/>
  <c r="H66" i="29"/>
  <c r="H70" i="29"/>
  <c r="H67" i="29"/>
  <c r="H69" i="29"/>
  <c r="H68" i="27"/>
  <c r="H72" i="27"/>
  <c r="H68" i="25"/>
  <c r="H72" i="18"/>
  <c r="H74" i="18" s="1"/>
  <c r="H76" i="18" s="1"/>
  <c r="H78" i="18" s="1"/>
  <c r="H68" i="20" l="1"/>
  <c r="H73" i="24"/>
  <c r="H75" i="24" s="1"/>
  <c r="H77" i="24" s="1"/>
  <c r="H79" i="24" s="1"/>
  <c r="H72" i="17"/>
  <c r="H72" i="26"/>
  <c r="H74" i="26" s="1"/>
  <c r="H76" i="26" s="1"/>
  <c r="H78" i="26" s="1"/>
  <c r="H79" i="30"/>
  <c r="H72" i="22"/>
  <c r="H73" i="21"/>
  <c r="H75" i="21" s="1"/>
  <c r="H77" i="21" s="1"/>
  <c r="H79" i="21" s="1"/>
  <c r="H75" i="30"/>
  <c r="H81" i="30" s="1"/>
  <c r="H83" i="30" s="1"/>
  <c r="H85" i="30" s="1"/>
  <c r="H87" i="30" s="1"/>
  <c r="H74" i="17"/>
  <c r="H76" i="17" s="1"/>
  <c r="H78" i="17" s="1"/>
  <c r="H68" i="22"/>
  <c r="H72" i="20"/>
  <c r="H74" i="20" s="1"/>
  <c r="H76" i="20" s="1"/>
  <c r="H78" i="20" s="1"/>
  <c r="H74" i="23"/>
  <c r="H76" i="23" s="1"/>
  <c r="H78" i="23" s="1"/>
  <c r="H74" i="27"/>
  <c r="H76" i="27" s="1"/>
  <c r="H78" i="27" s="1"/>
  <c r="H72" i="29"/>
  <c r="H74" i="25"/>
  <c r="H76" i="25" s="1"/>
  <c r="H78" i="25" s="1"/>
  <c r="H68" i="29"/>
  <c r="H74" i="19"/>
  <c r="H76" i="19" s="1"/>
  <c r="H78" i="19" s="1"/>
  <c r="H72" i="28"/>
  <c r="H68" i="28"/>
  <c r="H74" i="22" l="1"/>
  <c r="H76" i="22" s="1"/>
  <c r="H78" i="22" s="1"/>
  <c r="H74" i="29"/>
  <c r="H76" i="29" s="1"/>
  <c r="H78" i="29" s="1"/>
  <c r="H74" i="28"/>
  <c r="H76" i="28" s="1"/>
  <c r="H78" i="28" s="1"/>
  <c r="E74" i="1" l="1"/>
  <c r="E72" i="1"/>
  <c r="H59" i="1"/>
  <c r="H61" i="1" s="1"/>
  <c r="E50" i="1"/>
  <c r="E46" i="1"/>
  <c r="E41" i="1"/>
  <c r="E37" i="1" l="1"/>
  <c r="E30" i="1"/>
  <c r="E19" i="1"/>
  <c r="H19" i="1"/>
  <c r="H30" i="1"/>
  <c r="H37" i="1"/>
  <c r="H41" i="1"/>
  <c r="H46" i="1"/>
  <c r="H50" i="1"/>
  <c r="H52" i="1" l="1"/>
  <c r="H54" i="1" s="1"/>
  <c r="H63" i="1" s="1"/>
  <c r="H70" i="1" l="1"/>
  <c r="H69" i="1"/>
  <c r="H67" i="1"/>
  <c r="H71" i="1"/>
  <c r="H66" i="1"/>
  <c r="H72" i="1" l="1"/>
  <c r="H68" i="1"/>
  <c r="H74" i="1" l="1"/>
  <c r="H76" i="1" s="1"/>
  <c r="H78" i="1" s="1"/>
</calcChain>
</file>

<file path=xl/sharedStrings.xml><?xml version="1.0" encoding="utf-8"?>
<sst xmlns="http://schemas.openxmlformats.org/spreadsheetml/2006/main" count="1394" uniqueCount="142">
  <si>
    <t>CARGO</t>
  </si>
  <si>
    <t>I - SALÁRIO ESTIMADO DO PROFISSIONAL</t>
  </si>
  <si>
    <t>II - COMPOSIÇÃO DA REMUNERAÇÃO (R$)</t>
  </si>
  <si>
    <t>Salário-base</t>
  </si>
  <si>
    <t>Adicional de Insalubridade (20% do salário mínimo - Súmula 17, TST)</t>
  </si>
  <si>
    <t>TOTAL DA REMUNERAÇÃO (R$)</t>
  </si>
  <si>
    <t>III - ENCARGOS SOCIAIS INCIDENTES SOBRE A REMUNERAÇÃO (R$)</t>
  </si>
  <si>
    <t>GRUPO A</t>
  </si>
  <si>
    <t>A</t>
  </si>
  <si>
    <t>INSS</t>
  </si>
  <si>
    <t>FGTS</t>
  </si>
  <si>
    <t>SESI/SENAC</t>
  </si>
  <si>
    <t>SENAI/SENAC</t>
  </si>
  <si>
    <t>INCRA</t>
  </si>
  <si>
    <t>SEBRAE</t>
  </si>
  <si>
    <t>SALÁRIO EDUCAÇÃO</t>
  </si>
  <si>
    <t>TOTAL GRUPO A</t>
  </si>
  <si>
    <t>GRUPO B</t>
  </si>
  <si>
    <t>B</t>
  </si>
  <si>
    <t>13º SALÁRIO</t>
  </si>
  <si>
    <t>FÉRIAS (INCLUINDO 1/3)</t>
  </si>
  <si>
    <t>AVISO PRÉVIO TRABALHADO</t>
  </si>
  <si>
    <t>AUXÍLIO DOENÇA</t>
  </si>
  <si>
    <t>ACIDENTE DE TRABALHO</t>
  </si>
  <si>
    <t>FALTAS LEGAIS</t>
  </si>
  <si>
    <t>FÉRIAS SOBRE LICENÇA MATERNIDADE</t>
  </si>
  <si>
    <t>LICENÇA PATERNIDADE</t>
  </si>
  <si>
    <t>TOTAL GRUPO b</t>
  </si>
  <si>
    <t>AVISO PRÉVIO INDENIZADO</t>
  </si>
  <si>
    <t>INDENIZAÇÃO ADICIONAL</t>
  </si>
  <si>
    <t>INDENIZAÇÃO (Rescisão sem justa causa - multa de 40% do FGTS)</t>
  </si>
  <si>
    <t>INDENIZAÇÃO (Rescisão sem justa causa - contribuição de 10% do FGTS)</t>
  </si>
  <si>
    <t>GRUPO C</t>
  </si>
  <si>
    <t>TOTAL GRUPO C</t>
  </si>
  <si>
    <t>GRUPO D</t>
  </si>
  <si>
    <t>Incidências dos encargos do Grupo A sobre o grupo B</t>
  </si>
  <si>
    <t>TOTAL GRUPO D</t>
  </si>
  <si>
    <t>C</t>
  </si>
  <si>
    <t>D</t>
  </si>
  <si>
    <t>GRUPO E</t>
  </si>
  <si>
    <t>E</t>
  </si>
  <si>
    <t>TOTAL GRUPO E</t>
  </si>
  <si>
    <t>Incidência do FGTS exclusivamente sobre o aviso prévio indenizado</t>
  </si>
  <si>
    <t>Incidência do FGTS exclusivamente sobre o período médio de afastamento superior a 15 dias motivado por acidente de trabalho</t>
  </si>
  <si>
    <t>GRUPO F</t>
  </si>
  <si>
    <t>Incidência  dos encargos do Grupo A sobre os valores constantes da base de cálculo referente ao salário maternidade</t>
  </si>
  <si>
    <t>TOTAL ENCARGOS SOCIAIS</t>
  </si>
  <si>
    <t>TOTAL DA REMUNERAÇÃO + ENCARGOS SOCIAIS (R$)</t>
  </si>
  <si>
    <t xml:space="preserve">IV - INSUMOS </t>
  </si>
  <si>
    <t>EPI</t>
  </si>
  <si>
    <t>AUXÍLIO ALIMENTAÇÃO</t>
  </si>
  <si>
    <t>DESCONTO LEGAL SOBRE O TRANSPORTE (máximo 6% do salário-base)</t>
  </si>
  <si>
    <t>TOTAL DE INSUMOS</t>
  </si>
  <si>
    <t xml:space="preserve">VALE TRANSPORTE </t>
  </si>
  <si>
    <t>[(22x2x(R$ 3,00 + R$ 2,00))]</t>
  </si>
  <si>
    <t>VALOR TOTAL DA REMUNERAÇÃO + ENCARGOS SOCIAIS + INSUMOS (R$)</t>
  </si>
  <si>
    <t>F</t>
  </si>
  <si>
    <t>TOTAL GRUPO F</t>
  </si>
  <si>
    <t>V - LUCRO E DESPESAS INDIRETAS (LDI)</t>
  </si>
  <si>
    <t>Despesas Administrativas Operacionais</t>
  </si>
  <si>
    <t>Lucro</t>
  </si>
  <si>
    <t>TOTAL 1 + 2</t>
  </si>
  <si>
    <t>ISSQN</t>
  </si>
  <si>
    <t>COFINS</t>
  </si>
  <si>
    <t>PIS</t>
  </si>
  <si>
    <t>TOTAL 3+4+5</t>
  </si>
  <si>
    <t>TOTAL 1+2+3+4+5</t>
  </si>
  <si>
    <t>PREÇO MENSAL PARA 1(UM) POSTO (R$)</t>
  </si>
  <si>
    <t>PREÇO MENSAL</t>
  </si>
  <si>
    <t xml:space="preserve">TOTAL DE POSTOS </t>
  </si>
  <si>
    <t>MONITOR DE TRANSPORTE</t>
  </si>
  <si>
    <t>MOTORISTA DE PACIENTES - 44HRS - 12X36 DIURNO</t>
  </si>
  <si>
    <t>MOTORISTA DE PACIENTES - 44HRS - 12X36 NOTURNO</t>
  </si>
  <si>
    <t>Carga Horária</t>
  </si>
  <si>
    <t>Cargo</t>
  </si>
  <si>
    <t>AUXILIAR ADMINISTRATIVO</t>
  </si>
  <si>
    <t>TRATORISTA</t>
  </si>
  <si>
    <t xml:space="preserve">TECNICO EM INFORMATICA </t>
  </si>
  <si>
    <t xml:space="preserve">TECNICO EM ENFERMAGEM </t>
  </si>
  <si>
    <t>SERVENTE DE LIMPEZA</t>
  </si>
  <si>
    <t>MOTORISTA DE PASSAGEIROS</t>
  </si>
  <si>
    <t xml:space="preserve">MONITOR EDUCACIONAL </t>
  </si>
  <si>
    <t xml:space="preserve">COZINHEIRO </t>
  </si>
  <si>
    <t>Cozinheiro</t>
  </si>
  <si>
    <t>Monitor Educacional</t>
  </si>
  <si>
    <t>Monitor de Transporte</t>
  </si>
  <si>
    <t>Motorista Diarista</t>
  </si>
  <si>
    <t>Motorista de Pacientes - 12hx36h - Diurno</t>
  </si>
  <si>
    <t>Motorista de Pacientes - 12hx36h - Noturno</t>
  </si>
  <si>
    <t>Motorista de Passageiros</t>
  </si>
  <si>
    <t xml:space="preserve">Porteiro/Vigia - Diarista </t>
  </si>
  <si>
    <t>Porteiro/Vigia - 12hx36h</t>
  </si>
  <si>
    <t>Servente de Limpeza</t>
  </si>
  <si>
    <t>Técnico de Enfermagem</t>
  </si>
  <si>
    <t>Técnico de Informática</t>
  </si>
  <si>
    <t>Tratorista</t>
  </si>
  <si>
    <t>Auxiliar Administrativo</t>
  </si>
  <si>
    <t>Nº</t>
  </si>
  <si>
    <t>TOTAL A SEREM CONTRATADOS EM REGISTRO DE PREÇO</t>
  </si>
  <si>
    <t>Quant.</t>
  </si>
  <si>
    <t>CBO 5132-05</t>
  </si>
  <si>
    <t>CBO  3341-15</t>
  </si>
  <si>
    <t>CBO 7823-05</t>
  </si>
  <si>
    <t>CBO 7823-20</t>
  </si>
  <si>
    <t xml:space="preserve"> CBO 7824-10</t>
  </si>
  <si>
    <t>CBO  5174-10</t>
  </si>
  <si>
    <t>CBO 5143</t>
  </si>
  <si>
    <t>CBO 3222-45</t>
  </si>
  <si>
    <t>CBO 3132-20</t>
  </si>
  <si>
    <t>CBO 6410-15</t>
  </si>
  <si>
    <t>CBO 4110-10</t>
  </si>
  <si>
    <t>PORTEIRO/VIGIA DIARISTA</t>
  </si>
  <si>
    <t>PORTEIRO/VIGIA 12hx36h DIURNO</t>
  </si>
  <si>
    <t>PORTEIRO/VIGIA 12Hx36h NOTURNO</t>
  </si>
  <si>
    <t>CBO</t>
  </si>
  <si>
    <t>MOTORISTA DIARISTA DIURNO</t>
  </si>
  <si>
    <t>CBO 334110</t>
  </si>
  <si>
    <t>Descritivo</t>
  </si>
  <si>
    <t>Anexo II</t>
  </si>
  <si>
    <t>Nº do Processo</t>
  </si>
  <si>
    <t>Licitação Nº</t>
  </si>
  <si>
    <t>Data</t>
  </si>
  <si>
    <t>Município/UF</t>
  </si>
  <si>
    <t>Ano do Acordo ou da Convenção Coletiva ou Sentença Normativa ou Dissídio Coletivo</t>
  </si>
  <si>
    <t>Quantidade de Meses da Execução Contratual</t>
  </si>
  <si>
    <t>PREÇO ANUAL PARA 1(UM) POSTO (R$)</t>
  </si>
  <si>
    <t>COMPOSIÇÃO DE CUSTOS E VALORES PARA A PROPOSTA DE PREÇOS</t>
  </si>
  <si>
    <t>ANEXO IV - PLANILHA DE COMPOSIÇÃO DE CUSTOS E VALORES PARA PROPOSTA DE PREÇOS</t>
  </si>
  <si>
    <t>ANEXO I - PLANILHA DE VALORES E CUSTOS DOS POSTOS</t>
  </si>
  <si>
    <t>(Demonstrar cálculo)</t>
  </si>
  <si>
    <r>
      <t>INSS.</t>
    </r>
    <r>
      <rPr>
        <sz val="10"/>
        <rFont val="Arial"/>
        <family val="2"/>
      </rPr>
      <t xml:space="preserve"> Art. 22, Inciso I, da Lei nº 8.212/91.</t>
    </r>
  </si>
  <si>
    <r>
      <t>SESI ou SESC.</t>
    </r>
    <r>
      <rPr>
        <sz val="10"/>
        <rFont val="Arial"/>
        <family val="2"/>
      </rPr>
      <t xml:space="preserve"> Art. 3º, Lei n.º 8.036/90..</t>
    </r>
  </si>
  <si>
    <r>
      <t>SENAI ou SENAC.</t>
    </r>
    <r>
      <rPr>
        <sz val="10"/>
        <rFont val="Arial"/>
        <family val="2"/>
      </rPr>
      <t xml:space="preserve"> Decreto n.º 2.318/86.</t>
    </r>
  </si>
  <si>
    <r>
      <t>INCRA.</t>
    </r>
    <r>
      <rPr>
        <sz val="10"/>
        <rFont val="Arial"/>
        <family val="2"/>
      </rPr>
      <t xml:space="preserve"> Lei n.º 7.787/89 e DL n.º 1.146/70.</t>
    </r>
  </si>
  <si>
    <r>
      <t>Salário Educação.</t>
    </r>
    <r>
      <rPr>
        <sz val="10"/>
        <rFont val="Arial"/>
        <family val="2"/>
      </rPr>
      <t xml:space="preserve"> Art. 3º, Inciso I, Decreto n.º 87.043/82.</t>
    </r>
  </si>
  <si>
    <r>
      <t>FGTS.</t>
    </r>
    <r>
      <rPr>
        <sz val="10"/>
        <rFont val="Arial"/>
        <family val="2"/>
      </rPr>
      <t xml:space="preserve"> Art. 15, Lei nº 8.030/90 e Art. 7º, III, CF.</t>
    </r>
  </si>
  <si>
    <r>
      <t>Seguro Acidente do Trabalho.</t>
    </r>
    <r>
      <rPr>
        <sz val="10"/>
        <rFont val="Arial"/>
        <family val="2"/>
      </rPr>
      <t xml:space="preserve"> Decreto nº 3.048/99.</t>
    </r>
  </si>
  <si>
    <r>
      <t xml:space="preserve"> SEBRAE.</t>
    </r>
    <r>
      <rPr>
        <sz val="10"/>
        <rFont val="Arial"/>
        <family val="2"/>
      </rPr>
      <t xml:space="preserve"> Art. 8º, Lei n.º 8.029/90 e Lei n.º 8.154/90.</t>
    </r>
  </si>
  <si>
    <r>
      <t>13º salário.</t>
    </r>
    <r>
      <rPr>
        <sz val="10"/>
        <rFont val="Arial"/>
        <family val="2"/>
      </rPr>
      <t xml:space="preserve"> Artigo 7º, VIII, da CF/88, Leis n.ºs 4.090/62 e 4.749/65 e Decreto n.º 57.155/65.¹</t>
    </r>
  </si>
  <si>
    <r>
      <t>Adicional de Férias.</t>
    </r>
    <r>
      <rPr>
        <sz val="10"/>
        <rFont val="Arial"/>
        <family val="2"/>
      </rPr>
      <t xml:space="preserve"> Artigos 7º, XVII, da CF/88 e 129 a 153 da CLT. ²</t>
    </r>
  </si>
  <si>
    <t>FUNDAMENTAÇÕES LEGAIS</t>
  </si>
  <si>
    <t>Adicional Noturno (8/52.50*60*15)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</si>
</sst>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* #,##0.00_-;\-&quot;R$&quot;* #,##0.00_-;_-&quot;R$&quot;* &quot;-&quot;??_-;_-@_-"/>
    <numFmt numFmtId="164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FBFBF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15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3" borderId="1" xfId="0" applyFill="1" applyBorder="1" applyAlignment="1">
      <alignment horizontal="center"/>
    </xf>
    <xf numFmtId="0" fontId="0" fillId="0" borderId="5" xfId="0" applyBorder="1"/>
    <xf numFmtId="0" fontId="0" fillId="0" borderId="8" xfId="0" applyFill="1" applyBorder="1"/>
    <xf numFmtId="164" fontId="0" fillId="0" borderId="0" xfId="0" applyNumberFormat="1"/>
    <xf numFmtId="0" fontId="0" fillId="0" borderId="5" xfId="0" applyBorder="1" applyAlignment="1">
      <alignment vertical="center"/>
    </xf>
    <xf numFmtId="9" fontId="0" fillId="0" borderId="0" xfId="2" applyFont="1"/>
    <xf numFmtId="0" fontId="2" fillId="2" borderId="1" xfId="0" applyFont="1" applyFill="1" applyBorder="1" applyAlignment="1"/>
    <xf numFmtId="0" fontId="2" fillId="5" borderId="1" xfId="0" applyFont="1" applyFill="1" applyBorder="1"/>
    <xf numFmtId="1" fontId="4" fillId="0" borderId="17" xfId="0" applyNumberFormat="1" applyFont="1" applyFill="1" applyBorder="1" applyAlignment="1">
      <alignment horizontal="center" vertical="top" shrinkToFit="1"/>
    </xf>
    <xf numFmtId="1" fontId="5" fillId="0" borderId="17" xfId="0" applyNumberFormat="1" applyFont="1" applyFill="1" applyBorder="1" applyAlignment="1">
      <alignment horizontal="center" vertical="top" shrinkToFit="1"/>
    </xf>
    <xf numFmtId="1" fontId="5" fillId="0" borderId="20" xfId="0" applyNumberFormat="1" applyFont="1" applyFill="1" applyBorder="1" applyAlignment="1">
      <alignment horizontal="center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0" fontId="4" fillId="0" borderId="16" xfId="0" applyFont="1" applyFill="1" applyBorder="1" applyAlignment="1">
      <alignment horizontal="left" vertical="top" wrapText="1"/>
    </xf>
    <xf numFmtId="44" fontId="0" fillId="0" borderId="0" xfId="1" applyFont="1"/>
    <xf numFmtId="0" fontId="4" fillId="0" borderId="19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4" fontId="5" fillId="0" borderId="15" xfId="0" applyNumberFormat="1" applyFont="1" applyFill="1" applyBorder="1" applyAlignment="1">
      <alignment horizontal="left" vertical="top" shrinkToFit="1"/>
    </xf>
    <xf numFmtId="4" fontId="4" fillId="0" borderId="15" xfId="0" applyNumberFormat="1" applyFont="1" applyFill="1" applyBorder="1" applyAlignment="1">
      <alignment horizontal="left" vertical="top" shrinkToFit="1"/>
    </xf>
    <xf numFmtId="2" fontId="5" fillId="0" borderId="15" xfId="0" applyNumberFormat="1" applyFont="1" applyFill="1" applyBorder="1" applyAlignment="1">
      <alignment horizontal="left" vertical="top" shrinkToFit="1"/>
    </xf>
    <xf numFmtId="4" fontId="5" fillId="0" borderId="18" xfId="0" applyNumberFormat="1" applyFont="1" applyFill="1" applyBorder="1" applyAlignment="1">
      <alignment horizontal="left" vertical="top" shrinkToFit="1"/>
    </xf>
    <xf numFmtId="4" fontId="5" fillId="0" borderId="2" xfId="0" applyNumberFormat="1" applyFont="1" applyFill="1" applyBorder="1" applyAlignment="1">
      <alignment horizontal="left" vertical="top" shrinkToFi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5" xfId="0" applyFont="1" applyBorder="1"/>
    <xf numFmtId="0" fontId="2" fillId="5" borderId="5" xfId="0" applyFont="1" applyFill="1" applyBorder="1"/>
    <xf numFmtId="0" fontId="10" fillId="0" borderId="1" xfId="3" applyFont="1" applyBorder="1" applyAlignment="1">
      <alignment horizontal="left"/>
    </xf>
    <xf numFmtId="0" fontId="8" fillId="7" borderId="11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6" fillId="6" borderId="11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0" fillId="0" borderId="5" xfId="3" applyFont="1" applyBorder="1" applyAlignment="1">
      <alignment horizontal="left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44" fontId="0" fillId="0" borderId="1" xfId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4" fontId="0" fillId="3" borderId="2" xfId="1" applyFont="1" applyFill="1" applyBorder="1" applyAlignment="1">
      <alignment horizontal="center"/>
    </xf>
    <xf numFmtId="44" fontId="0" fillId="3" borderId="3" xfId="1" applyFont="1" applyFill="1" applyBorder="1" applyAlignment="1">
      <alignment horizontal="center"/>
    </xf>
    <xf numFmtId="44" fontId="0" fillId="3" borderId="4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44" fontId="0" fillId="3" borderId="2" xfId="1" applyFont="1" applyFill="1" applyBorder="1" applyAlignment="1">
      <alignment horizontal="center" vertical="center"/>
    </xf>
    <xf numFmtId="44" fontId="0" fillId="3" borderId="3" xfId="1" applyFont="1" applyFill="1" applyBorder="1" applyAlignment="1">
      <alignment horizontal="center" vertical="center"/>
    </xf>
    <xf numFmtId="44" fontId="0" fillId="3" borderId="4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0" fillId="0" borderId="1" xfId="2" applyNumberFormat="1" applyFont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1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2" xfId="2" applyNumberFormat="1" applyFont="1" applyBorder="1" applyAlignment="1">
      <alignment horizontal="right" vertical="center"/>
    </xf>
    <xf numFmtId="164" fontId="0" fillId="0" borderId="3" xfId="2" applyNumberFormat="1" applyFont="1" applyBorder="1" applyAlignment="1">
      <alignment horizontal="right" vertical="center"/>
    </xf>
    <xf numFmtId="164" fontId="0" fillId="0" borderId="4" xfId="2" applyNumberFormat="1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44" fontId="0" fillId="0" borderId="2" xfId="1" applyFont="1" applyBorder="1" applyAlignment="1">
      <alignment horizontal="left"/>
    </xf>
    <xf numFmtId="44" fontId="0" fillId="0" borderId="3" xfId="1" applyFont="1" applyBorder="1" applyAlignment="1">
      <alignment horizontal="left"/>
    </xf>
    <xf numFmtId="44" fontId="0" fillId="0" borderId="4" xfId="1" applyFont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1" xfId="0" applyNumberForma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0" fillId="0" borderId="0" xfId="3" applyFont="1" applyAlignment="1">
      <alignment horizontal="left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Normal 2" xfId="3"/>
    <cellStyle name="Porcentagem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1"/>
  <sheetViews>
    <sheetView workbookViewId="0">
      <selection activeCell="F9" sqref="F9"/>
    </sheetView>
  </sheetViews>
  <sheetFormatPr defaultRowHeight="15" x14ac:dyDescent="0.25"/>
  <cols>
    <col min="1" max="1" width="3.42578125" bestFit="1" customWidth="1"/>
    <col min="3" max="3" width="38.7109375" customWidth="1"/>
    <col min="4" max="4" width="7.7109375" bestFit="1" customWidth="1"/>
    <col min="5" max="5" width="8.28515625" bestFit="1" customWidth="1"/>
    <col min="6" max="6" width="9" customWidth="1"/>
    <col min="7" max="7" width="12.28515625" bestFit="1" customWidth="1"/>
    <col min="10" max="10" width="51.28515625" bestFit="1" customWidth="1"/>
  </cols>
  <sheetData>
    <row r="1" spans="1:8" x14ac:dyDescent="0.25">
      <c r="A1" s="34" t="s">
        <v>97</v>
      </c>
      <c r="B1" s="49" t="s">
        <v>74</v>
      </c>
      <c r="C1" s="50"/>
      <c r="D1" s="46" t="s">
        <v>99</v>
      </c>
      <c r="E1" s="46" t="s">
        <v>73</v>
      </c>
      <c r="F1" s="46" t="s">
        <v>3</v>
      </c>
      <c r="G1" s="34" t="s">
        <v>114</v>
      </c>
      <c r="H1" s="30" t="s">
        <v>117</v>
      </c>
    </row>
    <row r="2" spans="1:8" ht="15.75" thickBot="1" x14ac:dyDescent="0.3">
      <c r="A2" s="35"/>
      <c r="B2" s="51"/>
      <c r="C2" s="52"/>
      <c r="D2" s="47"/>
      <c r="E2" s="47"/>
      <c r="F2" s="47"/>
      <c r="G2" s="35"/>
      <c r="H2" s="31"/>
    </row>
    <row r="3" spans="1:8" x14ac:dyDescent="0.25">
      <c r="A3" s="27">
        <v>1</v>
      </c>
      <c r="B3" s="37" t="s">
        <v>82</v>
      </c>
      <c r="C3" s="38"/>
      <c r="D3" s="15">
        <v>45</v>
      </c>
      <c r="E3" s="12">
        <v>40</v>
      </c>
      <c r="F3" s="19">
        <v>1050.0999999999999</v>
      </c>
      <c r="G3" s="24" t="s">
        <v>100</v>
      </c>
      <c r="H3" s="32" t="s">
        <v>118</v>
      </c>
    </row>
    <row r="4" spans="1:8" x14ac:dyDescent="0.25">
      <c r="A4" s="2">
        <v>2</v>
      </c>
      <c r="B4" s="37" t="s">
        <v>81</v>
      </c>
      <c r="C4" s="38"/>
      <c r="D4" s="15">
        <v>111</v>
      </c>
      <c r="E4" s="12">
        <v>40</v>
      </c>
      <c r="F4" s="19">
        <v>1339.44</v>
      </c>
      <c r="G4" s="25" t="s">
        <v>116</v>
      </c>
      <c r="H4" s="32"/>
    </row>
    <row r="5" spans="1:8" x14ac:dyDescent="0.25">
      <c r="A5" s="2">
        <v>3</v>
      </c>
      <c r="B5" s="37" t="s">
        <v>70</v>
      </c>
      <c r="C5" s="38"/>
      <c r="D5" s="15">
        <v>24</v>
      </c>
      <c r="E5" s="12">
        <v>40</v>
      </c>
      <c r="F5" s="19">
        <v>1082.99</v>
      </c>
      <c r="G5" s="25" t="s">
        <v>101</v>
      </c>
      <c r="H5" s="32"/>
    </row>
    <row r="6" spans="1:8" x14ac:dyDescent="0.25">
      <c r="A6" s="2">
        <v>4</v>
      </c>
      <c r="B6" s="37" t="s">
        <v>115</v>
      </c>
      <c r="C6" s="38"/>
      <c r="D6" s="15">
        <v>12</v>
      </c>
      <c r="E6" s="12">
        <v>40</v>
      </c>
      <c r="F6" s="19">
        <v>1508.35</v>
      </c>
      <c r="G6" s="26" t="s">
        <v>102</v>
      </c>
      <c r="H6" s="32"/>
    </row>
    <row r="7" spans="1:8" x14ac:dyDescent="0.25">
      <c r="A7" s="2">
        <v>6</v>
      </c>
      <c r="B7" s="37" t="s">
        <v>71</v>
      </c>
      <c r="C7" s="38"/>
      <c r="D7" s="15">
        <v>5</v>
      </c>
      <c r="E7" s="12">
        <v>44</v>
      </c>
      <c r="F7" s="19">
        <v>1804.95</v>
      </c>
      <c r="G7" s="24" t="s">
        <v>103</v>
      </c>
      <c r="H7" s="32"/>
    </row>
    <row r="8" spans="1:8" x14ac:dyDescent="0.25">
      <c r="A8" s="2">
        <v>7</v>
      </c>
      <c r="B8" s="37" t="s">
        <v>72</v>
      </c>
      <c r="C8" s="38"/>
      <c r="D8" s="15">
        <v>5</v>
      </c>
      <c r="E8" s="12">
        <v>44</v>
      </c>
      <c r="F8" s="19">
        <v>1804.95</v>
      </c>
      <c r="G8" s="24" t="s">
        <v>103</v>
      </c>
      <c r="H8" s="32"/>
    </row>
    <row r="9" spans="1:8" x14ac:dyDescent="0.25">
      <c r="A9" s="2">
        <v>8</v>
      </c>
      <c r="B9" s="37" t="s">
        <v>80</v>
      </c>
      <c r="C9" s="38"/>
      <c r="D9" s="15">
        <v>34</v>
      </c>
      <c r="E9" s="12">
        <v>44</v>
      </c>
      <c r="F9" s="19">
        <v>2418.64</v>
      </c>
      <c r="G9" s="24" t="s">
        <v>104</v>
      </c>
      <c r="H9" s="32"/>
    </row>
    <row r="10" spans="1:8" x14ac:dyDescent="0.25">
      <c r="A10" s="2">
        <v>9</v>
      </c>
      <c r="B10" s="37" t="s">
        <v>111</v>
      </c>
      <c r="C10" s="38"/>
      <c r="D10" s="15">
        <v>6</v>
      </c>
      <c r="E10" s="12">
        <v>40</v>
      </c>
      <c r="F10" s="19">
        <v>1266.28</v>
      </c>
      <c r="G10" s="25" t="s">
        <v>105</v>
      </c>
      <c r="H10" s="32"/>
    </row>
    <row r="11" spans="1:8" x14ac:dyDescent="0.25">
      <c r="A11" s="2">
        <v>10</v>
      </c>
      <c r="B11" s="37" t="s">
        <v>112</v>
      </c>
      <c r="C11" s="38"/>
      <c r="D11" s="15">
        <v>4</v>
      </c>
      <c r="E11" s="11">
        <v>44</v>
      </c>
      <c r="F11" s="20">
        <v>1392.91</v>
      </c>
      <c r="G11" s="25" t="s">
        <v>105</v>
      </c>
      <c r="H11" s="32"/>
    </row>
    <row r="12" spans="1:8" x14ac:dyDescent="0.25">
      <c r="A12" s="2">
        <v>11</v>
      </c>
      <c r="B12" s="37" t="s">
        <v>113</v>
      </c>
      <c r="C12" s="38"/>
      <c r="D12" s="15">
        <v>8</v>
      </c>
      <c r="E12" s="12">
        <v>44</v>
      </c>
      <c r="F12" s="19">
        <v>1392.91</v>
      </c>
      <c r="G12" s="25" t="s">
        <v>105</v>
      </c>
      <c r="H12" s="32"/>
    </row>
    <row r="13" spans="1:8" x14ac:dyDescent="0.25">
      <c r="A13" s="2">
        <v>12</v>
      </c>
      <c r="B13" s="37" t="s">
        <v>79</v>
      </c>
      <c r="C13" s="38"/>
      <c r="D13" s="15">
        <v>100</v>
      </c>
      <c r="E13" s="12">
        <v>40</v>
      </c>
      <c r="F13" s="21">
        <v>978.24</v>
      </c>
      <c r="G13" s="24" t="s">
        <v>106</v>
      </c>
      <c r="H13" s="32"/>
    </row>
    <row r="14" spans="1:8" x14ac:dyDescent="0.25">
      <c r="A14" s="2">
        <v>13</v>
      </c>
      <c r="B14" s="37" t="s">
        <v>78</v>
      </c>
      <c r="C14" s="38"/>
      <c r="D14" s="15">
        <v>28</v>
      </c>
      <c r="E14" s="12">
        <v>40</v>
      </c>
      <c r="F14" s="19">
        <v>1921.75</v>
      </c>
      <c r="G14" s="24" t="s">
        <v>107</v>
      </c>
      <c r="H14" s="32"/>
    </row>
    <row r="15" spans="1:8" x14ac:dyDescent="0.25">
      <c r="A15" s="2">
        <v>14</v>
      </c>
      <c r="B15" s="37" t="s">
        <v>77</v>
      </c>
      <c r="C15" s="38"/>
      <c r="D15" s="15">
        <v>22</v>
      </c>
      <c r="E15" s="12">
        <v>40</v>
      </c>
      <c r="F15" s="19">
        <v>1865.78</v>
      </c>
      <c r="G15" s="24" t="s">
        <v>108</v>
      </c>
      <c r="H15" s="32"/>
    </row>
    <row r="16" spans="1:8" x14ac:dyDescent="0.25">
      <c r="A16" s="2">
        <v>15</v>
      </c>
      <c r="B16" s="39" t="s">
        <v>76</v>
      </c>
      <c r="C16" s="40"/>
      <c r="D16" s="17">
        <v>4</v>
      </c>
      <c r="E16" s="13">
        <v>40</v>
      </c>
      <c r="F16" s="22">
        <v>1508.35</v>
      </c>
      <c r="G16" s="24" t="s">
        <v>109</v>
      </c>
      <c r="H16" s="32"/>
    </row>
    <row r="17" spans="1:8" x14ac:dyDescent="0.25">
      <c r="A17" s="2">
        <v>16</v>
      </c>
      <c r="B17" s="41" t="s">
        <v>75</v>
      </c>
      <c r="C17" s="42"/>
      <c r="D17" s="18">
        <v>20</v>
      </c>
      <c r="E17" s="14">
        <v>40</v>
      </c>
      <c r="F17" s="23">
        <v>1439.44</v>
      </c>
      <c r="G17" s="24" t="s">
        <v>110</v>
      </c>
      <c r="H17" s="33"/>
    </row>
    <row r="19" spans="1:8" x14ac:dyDescent="0.25">
      <c r="A19" s="36" t="s">
        <v>98</v>
      </c>
      <c r="B19" s="36"/>
      <c r="C19" s="36"/>
      <c r="D19" s="36"/>
      <c r="E19" s="36"/>
      <c r="F19" s="3">
        <f>SUM(D3:D17)</f>
        <v>428</v>
      </c>
    </row>
    <row r="20" spans="1:8" ht="15.75" thickBot="1" x14ac:dyDescent="0.3"/>
    <row r="21" spans="1:8" ht="15.75" thickBot="1" x14ac:dyDescent="0.3">
      <c r="A21" s="43" t="s">
        <v>140</v>
      </c>
      <c r="B21" s="44"/>
      <c r="C21" s="44"/>
      <c r="D21" s="44"/>
      <c r="E21" s="44"/>
      <c r="F21" s="44"/>
      <c r="G21" s="45"/>
    </row>
    <row r="22" spans="1:8" x14ac:dyDescent="0.25">
      <c r="A22" s="48" t="s">
        <v>138</v>
      </c>
      <c r="B22" s="48"/>
      <c r="C22" s="48"/>
      <c r="D22" s="48"/>
      <c r="E22" s="48"/>
      <c r="F22" s="48"/>
      <c r="G22" s="48"/>
    </row>
    <row r="23" spans="1:8" x14ac:dyDescent="0.25">
      <c r="A23" s="29" t="s">
        <v>139</v>
      </c>
      <c r="B23" s="29"/>
      <c r="C23" s="29"/>
      <c r="D23" s="29"/>
      <c r="E23" s="29"/>
      <c r="F23" s="29"/>
      <c r="G23" s="29"/>
    </row>
    <row r="24" spans="1:8" x14ac:dyDescent="0.25">
      <c r="A24" s="29" t="s">
        <v>130</v>
      </c>
      <c r="B24" s="29"/>
      <c r="C24" s="29"/>
      <c r="D24" s="29"/>
      <c r="E24" s="29"/>
      <c r="F24" s="29"/>
      <c r="G24" s="29"/>
    </row>
    <row r="25" spans="1:8" x14ac:dyDescent="0.25">
      <c r="A25" s="29" t="s">
        <v>131</v>
      </c>
      <c r="B25" s="29"/>
      <c r="C25" s="29"/>
      <c r="D25" s="29"/>
      <c r="E25" s="29"/>
      <c r="F25" s="29"/>
      <c r="G25" s="29"/>
    </row>
    <row r="26" spans="1:8" x14ac:dyDescent="0.25">
      <c r="A26" s="29" t="s">
        <v>132</v>
      </c>
      <c r="B26" s="29"/>
      <c r="C26" s="29"/>
      <c r="D26" s="29"/>
      <c r="E26" s="29"/>
      <c r="F26" s="29"/>
      <c r="G26" s="29"/>
    </row>
    <row r="27" spans="1:8" x14ac:dyDescent="0.25">
      <c r="A27" s="29" t="s">
        <v>133</v>
      </c>
      <c r="B27" s="29"/>
      <c r="C27" s="29"/>
      <c r="D27" s="29"/>
      <c r="E27" s="29"/>
      <c r="F27" s="29"/>
      <c r="G27" s="29"/>
    </row>
    <row r="28" spans="1:8" x14ac:dyDescent="0.25">
      <c r="A28" s="29" t="s">
        <v>134</v>
      </c>
      <c r="B28" s="29"/>
      <c r="C28" s="29"/>
      <c r="D28" s="29"/>
      <c r="E28" s="29"/>
      <c r="F28" s="29"/>
      <c r="G28" s="29"/>
    </row>
    <row r="29" spans="1:8" x14ac:dyDescent="0.25">
      <c r="A29" s="29" t="s">
        <v>135</v>
      </c>
      <c r="B29" s="29"/>
      <c r="C29" s="29"/>
      <c r="D29" s="29"/>
      <c r="E29" s="29"/>
      <c r="F29" s="29"/>
      <c r="G29" s="29"/>
    </row>
    <row r="30" spans="1:8" x14ac:dyDescent="0.25">
      <c r="A30" s="29" t="s">
        <v>136</v>
      </c>
      <c r="B30" s="29"/>
      <c r="C30" s="29"/>
      <c r="D30" s="29"/>
      <c r="E30" s="29"/>
      <c r="F30" s="29"/>
      <c r="G30" s="29"/>
    </row>
    <row r="31" spans="1:8" x14ac:dyDescent="0.25">
      <c r="A31" s="29" t="s">
        <v>137</v>
      </c>
      <c r="B31" s="29"/>
      <c r="C31" s="29"/>
      <c r="D31" s="29"/>
      <c r="E31" s="29"/>
      <c r="F31" s="29"/>
      <c r="G31" s="29"/>
    </row>
  </sheetData>
  <mergeCells count="26">
    <mergeCell ref="A21:G21"/>
    <mergeCell ref="E1:E2"/>
    <mergeCell ref="F1:F2"/>
    <mergeCell ref="D1:D2"/>
    <mergeCell ref="A22:G22"/>
    <mergeCell ref="B6:C6"/>
    <mergeCell ref="B7:C7"/>
    <mergeCell ref="B8:C8"/>
    <mergeCell ref="B3:C3"/>
    <mergeCell ref="B1:C2"/>
    <mergeCell ref="H1:H2"/>
    <mergeCell ref="H3:H17"/>
    <mergeCell ref="A1:A2"/>
    <mergeCell ref="A19:E19"/>
    <mergeCell ref="G1:G2"/>
    <mergeCell ref="B13:C13"/>
    <mergeCell ref="B14:C14"/>
    <mergeCell ref="B15:C15"/>
    <mergeCell ref="B16:C16"/>
    <mergeCell ref="B17:C17"/>
    <mergeCell ref="B9:C9"/>
    <mergeCell ref="B10:C10"/>
    <mergeCell ref="B11:C11"/>
    <mergeCell ref="B12:C12"/>
    <mergeCell ref="B4:C4"/>
    <mergeCell ref="B5:C5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28" workbookViewId="0">
      <selection activeCell="A54" sqref="A54:D54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19.85546875" customWidth="1"/>
    <col min="4" max="4" width="27.85546875" customWidth="1"/>
    <col min="5" max="5" width="7.28515625" customWidth="1"/>
    <col min="6" max="6" width="6.7109375" customWidth="1"/>
    <col min="7" max="7" width="5.42578125" customWidth="1"/>
    <col min="8" max="8" width="6.42578125" customWidth="1"/>
    <col min="9" max="9" width="6.5703125" customWidth="1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90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134" t="s">
        <v>1</v>
      </c>
      <c r="B4" s="135"/>
      <c r="C4" s="135"/>
      <c r="D4" s="136"/>
      <c r="E4" s="137">
        <f>E8</f>
        <v>1266.28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ht="36" customHeight="1" x14ac:dyDescent="0.25">
      <c r="A6" s="143" t="s">
        <v>3</v>
      </c>
      <c r="B6" s="144"/>
      <c r="C6" s="144"/>
      <c r="D6" s="145"/>
      <c r="E6" s="83">
        <f>'CARGOS E SAL BASE'!F10</f>
        <v>1266.28</v>
      </c>
      <c r="F6" s="83"/>
      <c r="G6" s="83"/>
      <c r="H6" s="83"/>
      <c r="I6" s="83"/>
      <c r="J6" s="83"/>
    </row>
    <row r="7" spans="1:10" ht="48.75" customHeight="1" x14ac:dyDescent="0.25">
      <c r="A7" s="131" t="s">
        <v>4</v>
      </c>
      <c r="B7" s="132"/>
      <c r="C7" s="132"/>
      <c r="D7" s="133"/>
      <c r="E7" s="83">
        <v>0</v>
      </c>
      <c r="F7" s="83"/>
      <c r="G7" s="83"/>
      <c r="H7" s="83"/>
      <c r="I7" s="83"/>
      <c r="J7" s="83"/>
    </row>
    <row r="8" spans="1:10" x14ac:dyDescent="0.25">
      <c r="A8" s="119" t="s">
        <v>5</v>
      </c>
      <c r="B8" s="119"/>
      <c r="C8" s="119"/>
      <c r="D8" s="119"/>
      <c r="E8" s="90">
        <f>SUM(E6+E7)</f>
        <v>1266.28</v>
      </c>
      <c r="F8" s="90"/>
      <c r="G8" s="90"/>
      <c r="H8" s="90"/>
      <c r="I8" s="90"/>
      <c r="J8" s="90"/>
    </row>
    <row r="9" spans="1:10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97" t="s">
        <v>6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0" x14ac:dyDescent="0.25">
      <c r="A11" s="119" t="s">
        <v>7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253.256</v>
      </c>
      <c r="I12" s="83"/>
      <c r="J12" s="83"/>
    </row>
    <row r="13" spans="1:10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101.30240000000001</v>
      </c>
      <c r="I13" s="83"/>
      <c r="J13" s="83"/>
    </row>
    <row r="14" spans="1:10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18.994199999999999</v>
      </c>
      <c r="I14" s="83"/>
      <c r="J14" s="83"/>
    </row>
    <row r="15" spans="1:10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12.662800000000001</v>
      </c>
      <c r="I15" s="83"/>
      <c r="J15" s="83"/>
    </row>
    <row r="16" spans="1:10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2.5325600000000001</v>
      </c>
      <c r="I16" s="83"/>
      <c r="J16" s="83"/>
    </row>
    <row r="17" spans="1:10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7.5976800000000004</v>
      </c>
      <c r="I17" s="83"/>
      <c r="J17" s="83"/>
    </row>
    <row r="18" spans="1:10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31.657</v>
      </c>
      <c r="I18" s="83"/>
      <c r="J18" s="83"/>
    </row>
    <row r="19" spans="1:10" x14ac:dyDescent="0.25">
      <c r="A19" s="68" t="s">
        <v>16</v>
      </c>
      <c r="B19" s="68"/>
      <c r="C19" s="68"/>
      <c r="D19" s="68"/>
      <c r="E19" s="69">
        <f>SUM(E12:G18)</f>
        <v>0.33800000000000008</v>
      </c>
      <c r="F19" s="70"/>
      <c r="G19" s="71"/>
      <c r="H19" s="65">
        <f>SUM(H12:J18)</f>
        <v>428.00263999999999</v>
      </c>
      <c r="I19" s="65"/>
      <c r="J19" s="65"/>
    </row>
    <row r="20" spans="1:10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25">
      <c r="A21" s="119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0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105.5191124</v>
      </c>
      <c r="I22" s="83"/>
      <c r="J22" s="83"/>
    </row>
    <row r="23" spans="1:10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140.69637080000001</v>
      </c>
      <c r="I23" s="83"/>
      <c r="J23" s="83"/>
    </row>
    <row r="24" spans="1:10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24.616483199999998</v>
      </c>
      <c r="I24" s="83"/>
      <c r="J24" s="83"/>
    </row>
    <row r="25" spans="1:10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17.5886292</v>
      </c>
      <c r="I25" s="83"/>
      <c r="J25" s="83"/>
    </row>
    <row r="26" spans="1:10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4.2167123999999996</v>
      </c>
      <c r="I26" s="83"/>
      <c r="J26" s="83"/>
    </row>
    <row r="27" spans="1:10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3.5202583999999999</v>
      </c>
      <c r="I27" s="83"/>
      <c r="J27" s="83"/>
    </row>
    <row r="28" spans="1:10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0.93704719999999997</v>
      </c>
      <c r="I28" s="83"/>
      <c r="J28" s="83"/>
    </row>
    <row r="29" spans="1:10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0.26591880000000001</v>
      </c>
      <c r="I29" s="83"/>
      <c r="J29" s="83"/>
    </row>
    <row r="30" spans="1:10" x14ac:dyDescent="0.25">
      <c r="A30" s="68" t="s">
        <v>27</v>
      </c>
      <c r="B30" s="68"/>
      <c r="C30" s="68"/>
      <c r="D30" s="68"/>
      <c r="E30" s="69">
        <f>SUM(E22:G29)</f>
        <v>0.23483000000000001</v>
      </c>
      <c r="F30" s="70"/>
      <c r="G30" s="71"/>
      <c r="H30" s="65">
        <f>SUM(H22:J29)</f>
        <v>297.36053240000001</v>
      </c>
      <c r="I30" s="65"/>
      <c r="J30" s="65"/>
    </row>
    <row r="31" spans="1:10" x14ac:dyDescent="0.25">
      <c r="E31" s="6"/>
      <c r="F31" s="6"/>
      <c r="G31" s="6"/>
      <c r="H31" s="16"/>
      <c r="I31" s="16"/>
      <c r="J31" s="16"/>
    </row>
    <row r="32" spans="1:10" x14ac:dyDescent="0.25">
      <c r="A32" s="119" t="s">
        <v>32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5.2803876000000001</v>
      </c>
      <c r="I33" s="83"/>
      <c r="J33" s="83"/>
    </row>
    <row r="34" spans="1:10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2.1146875999999999</v>
      </c>
      <c r="I34" s="83"/>
      <c r="J34" s="83"/>
    </row>
    <row r="35" spans="1:10" ht="40.5" customHeight="1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40.520960000000002</v>
      </c>
      <c r="I35" s="83"/>
      <c r="J35" s="83"/>
    </row>
    <row r="36" spans="1:10" ht="30.75" customHeight="1" x14ac:dyDescent="0.25">
      <c r="A36" s="4" t="s">
        <v>37</v>
      </c>
      <c r="B36" s="1">
        <v>4</v>
      </c>
      <c r="C36" s="74" t="s">
        <v>31</v>
      </c>
      <c r="D36" s="75"/>
      <c r="E36" s="82">
        <v>8.0000000000000002E-3</v>
      </c>
      <c r="F36" s="82"/>
      <c r="G36" s="82"/>
      <c r="H36" s="83">
        <f>E36*E8</f>
        <v>10.130240000000001</v>
      </c>
      <c r="I36" s="83"/>
      <c r="J36" s="83"/>
    </row>
    <row r="37" spans="1:10" x14ac:dyDescent="0.25">
      <c r="A37" s="68" t="s">
        <v>33</v>
      </c>
      <c r="B37" s="68"/>
      <c r="C37" s="68"/>
      <c r="D37" s="68"/>
      <c r="E37" s="69">
        <f>SUM(E33:G36)</f>
        <v>4.5839999999999999E-2</v>
      </c>
      <c r="F37" s="70"/>
      <c r="G37" s="71"/>
      <c r="H37" s="65">
        <f>SUM(H33:J36)</f>
        <v>58.046275200000004</v>
      </c>
      <c r="I37" s="65"/>
      <c r="J37" s="65"/>
    </row>
    <row r="38" spans="1:10" x14ac:dyDescent="0.25">
      <c r="E38" s="6"/>
      <c r="F38" s="6"/>
      <c r="G38" s="6"/>
      <c r="H38" s="16"/>
      <c r="I38" s="16"/>
      <c r="J38" s="16"/>
    </row>
    <row r="39" spans="1:10" x14ac:dyDescent="0.25">
      <c r="A39" s="119" t="s">
        <v>34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112.4076756</v>
      </c>
      <c r="I40" s="83"/>
      <c r="J40" s="83"/>
    </row>
    <row r="41" spans="1:10" x14ac:dyDescent="0.25">
      <c r="A41" s="68" t="s">
        <v>36</v>
      </c>
      <c r="B41" s="68"/>
      <c r="C41" s="68"/>
      <c r="D41" s="68"/>
      <c r="E41" s="69">
        <f>SUM(E40:G40)</f>
        <v>8.8770000000000002E-2</v>
      </c>
      <c r="F41" s="70"/>
      <c r="G41" s="71"/>
      <c r="H41" s="65">
        <f>H40</f>
        <v>112.4076756</v>
      </c>
      <c r="I41" s="65"/>
      <c r="J41" s="65"/>
    </row>
    <row r="42" spans="1:10" x14ac:dyDescent="0.25">
      <c r="E42" s="6"/>
      <c r="F42" s="6"/>
      <c r="G42" s="6"/>
      <c r="H42" s="16"/>
      <c r="I42" s="16"/>
      <c r="J42" s="16"/>
    </row>
    <row r="43" spans="1:10" x14ac:dyDescent="0.25">
      <c r="A43" s="119" t="s">
        <v>39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46.5" customHeight="1" x14ac:dyDescent="0.25">
      <c r="A44" s="4" t="s">
        <v>40</v>
      </c>
      <c r="B44" s="4">
        <v>1</v>
      </c>
      <c r="C44" s="98" t="s">
        <v>42</v>
      </c>
      <c r="D44" s="99"/>
      <c r="E44" s="100">
        <v>3.3E-4</v>
      </c>
      <c r="F44" s="100"/>
      <c r="G44" s="100"/>
      <c r="H44" s="83">
        <f>E44*E8</f>
        <v>0.41787239999999998</v>
      </c>
      <c r="I44" s="83"/>
      <c r="J44" s="83"/>
    </row>
    <row r="45" spans="1:10" ht="80.25" customHeight="1" x14ac:dyDescent="0.25">
      <c r="A45" s="4" t="s">
        <v>40</v>
      </c>
      <c r="B45" s="1">
        <v>2</v>
      </c>
      <c r="C45" s="74" t="s">
        <v>43</v>
      </c>
      <c r="D45" s="75"/>
      <c r="E45" s="82">
        <v>2.5999999999999998E-4</v>
      </c>
      <c r="F45" s="82"/>
      <c r="G45" s="82"/>
      <c r="H45" s="83">
        <f>E45*E8</f>
        <v>0.32923279999999994</v>
      </c>
      <c r="I45" s="83"/>
      <c r="J45" s="83"/>
    </row>
    <row r="46" spans="1:10" x14ac:dyDescent="0.25">
      <c r="A46" s="68" t="s">
        <v>41</v>
      </c>
      <c r="B46" s="68"/>
      <c r="C46" s="68"/>
      <c r="D46" s="68"/>
      <c r="E46" s="69">
        <f>SUM(E44:G45)</f>
        <v>5.9000000000000003E-4</v>
      </c>
      <c r="F46" s="70"/>
      <c r="G46" s="71"/>
      <c r="H46" s="65">
        <f>SUM(H44:J45)</f>
        <v>0.74710519999999991</v>
      </c>
      <c r="I46" s="65"/>
      <c r="J46" s="65"/>
    </row>
    <row r="47" spans="1:10" x14ac:dyDescent="0.25">
      <c r="E47" s="6"/>
      <c r="F47" s="6"/>
      <c r="G47" s="6"/>
      <c r="H47" s="16"/>
      <c r="I47" s="16"/>
      <c r="J47" s="16"/>
    </row>
    <row r="48" spans="1:10" x14ac:dyDescent="0.25">
      <c r="A48" s="119" t="s">
        <v>44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ht="65.25" customHeight="1" x14ac:dyDescent="0.25">
      <c r="A49" s="4" t="s">
        <v>56</v>
      </c>
      <c r="B49" s="4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3.4569443999999998</v>
      </c>
      <c r="I49" s="83"/>
      <c r="J49" s="83"/>
    </row>
    <row r="50" spans="1:10" x14ac:dyDescent="0.25">
      <c r="A50" s="68" t="s">
        <v>57</v>
      </c>
      <c r="B50" s="68"/>
      <c r="C50" s="68"/>
      <c r="D50" s="68"/>
      <c r="E50" s="69">
        <f>SUM(E49:G49)</f>
        <v>2.7299999999999998E-3</v>
      </c>
      <c r="F50" s="70"/>
      <c r="G50" s="71"/>
      <c r="H50" s="65">
        <f>H49</f>
        <v>3.4569443999999998</v>
      </c>
      <c r="I50" s="65"/>
      <c r="J50" s="65"/>
    </row>
    <row r="51" spans="1:10" x14ac:dyDescent="0.25">
      <c r="E51" s="6"/>
      <c r="F51" s="6"/>
      <c r="G51" s="6"/>
      <c r="H51" s="16"/>
      <c r="I51" s="16"/>
      <c r="J51" s="16"/>
    </row>
    <row r="52" spans="1:10" x14ac:dyDescent="0.25">
      <c r="A52" s="68" t="s">
        <v>46</v>
      </c>
      <c r="B52" s="68"/>
      <c r="C52" s="68"/>
      <c r="D52" s="68"/>
      <c r="E52" s="69">
        <v>0.75077000000000005</v>
      </c>
      <c r="F52" s="70"/>
      <c r="G52" s="71"/>
      <c r="H52" s="65">
        <f>SUM(H50,H46,H41,H37,H30,H19)</f>
        <v>900.02117279999993</v>
      </c>
      <c r="I52" s="65"/>
      <c r="J52" s="65"/>
    </row>
    <row r="53" spans="1:10" x14ac:dyDescent="0.25">
      <c r="E53" s="6"/>
      <c r="F53" s="6"/>
      <c r="G53" s="6"/>
      <c r="H53" s="16"/>
      <c r="I53" s="16"/>
      <c r="J53" s="16"/>
    </row>
    <row r="54" spans="1:10" ht="29.25" customHeight="1" x14ac:dyDescent="0.25">
      <c r="A54" s="151" t="s">
        <v>47</v>
      </c>
      <c r="B54" s="152"/>
      <c r="C54" s="152"/>
      <c r="D54" s="153"/>
      <c r="E54" s="69">
        <v>0.75077000000000005</v>
      </c>
      <c r="F54" s="70"/>
      <c r="G54" s="71"/>
      <c r="H54" s="65">
        <f>E8+H52</f>
        <v>2166.3011728000001</v>
      </c>
      <c r="I54" s="65"/>
      <c r="J54" s="65"/>
    </row>
    <row r="55" spans="1:10" x14ac:dyDescent="0.25">
      <c r="E55" s="6"/>
      <c r="F55" s="6"/>
      <c r="G55" s="6"/>
      <c r="H55" s="16"/>
      <c r="I55" s="16"/>
      <c r="J55" s="16"/>
    </row>
    <row r="56" spans="1:10" x14ac:dyDescent="0.25">
      <c r="A56" s="97" t="s">
        <v>48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0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0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</row>
    <row r="59" spans="1:10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0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0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2" spans="1:10" x14ac:dyDescent="0.25">
      <c r="E62" s="6"/>
      <c r="F62" s="6"/>
      <c r="G62" s="6"/>
      <c r="H62" s="16"/>
      <c r="I62" s="16"/>
      <c r="J62" s="16"/>
    </row>
    <row r="63" spans="1:10" x14ac:dyDescent="0.25">
      <c r="A63" s="84" t="s">
        <v>55</v>
      </c>
      <c r="B63" s="85"/>
      <c r="C63" s="85"/>
      <c r="D63" s="85"/>
      <c r="E63" s="85"/>
      <c r="F63" s="85"/>
      <c r="G63" s="86"/>
      <c r="H63" s="90">
        <f>H54+H61</f>
        <v>2589.8711728000003</v>
      </c>
      <c r="I63" s="90"/>
      <c r="J63" s="90"/>
    </row>
    <row r="64" spans="1:10" x14ac:dyDescent="0.25">
      <c r="E64" s="6"/>
      <c r="F64" s="6"/>
      <c r="G64" s="6"/>
      <c r="H64" s="16"/>
      <c r="I64" s="16"/>
      <c r="J64" s="16"/>
    </row>
    <row r="65" spans="1:10" x14ac:dyDescent="0.25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129.49355864000003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258.98711728000006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388.48067592000007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129.49355864000003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77.696135183999999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16.834162623200001</v>
      </c>
      <c r="I71" s="80"/>
      <c r="J71" s="81"/>
    </row>
    <row r="72" spans="1:10" x14ac:dyDescent="0.25">
      <c r="A72" s="68" t="s">
        <v>65</v>
      </c>
      <c r="B72" s="68"/>
      <c r="C72" s="68"/>
      <c r="D72" s="68"/>
      <c r="E72" s="69">
        <f>SUM(E69:G71)</f>
        <v>8.6500000000000007E-2</v>
      </c>
      <c r="F72" s="70"/>
      <c r="G72" s="71"/>
      <c r="H72" s="65">
        <f>SUM(H69:J71)</f>
        <v>224.02385644720002</v>
      </c>
      <c r="I72" s="65"/>
      <c r="J72" s="65"/>
    </row>
    <row r="73" spans="1:10" x14ac:dyDescent="0.25">
      <c r="E73" s="6"/>
      <c r="F73" s="6"/>
      <c r="G73" s="6"/>
      <c r="H73" s="16"/>
      <c r="I73" s="16"/>
      <c r="J73" s="16"/>
    </row>
    <row r="74" spans="1:10" x14ac:dyDescent="0.25">
      <c r="A74" s="68" t="s">
        <v>66</v>
      </c>
      <c r="B74" s="68"/>
      <c r="C74" s="68"/>
      <c r="D74" s="68"/>
      <c r="E74" s="69">
        <f>SUM(E66:G67,E69:G71)</f>
        <v>0.23650000000000002</v>
      </c>
      <c r="F74" s="70"/>
      <c r="G74" s="71"/>
      <c r="H74" s="65">
        <f>H72+H68</f>
        <v>612.50453236720011</v>
      </c>
      <c r="I74" s="65"/>
      <c r="J74" s="65"/>
    </row>
    <row r="75" spans="1:10" x14ac:dyDescent="0.25">
      <c r="E75" s="6"/>
      <c r="F75" s="6"/>
      <c r="G75" s="6"/>
      <c r="H75" s="16"/>
      <c r="I75" s="16"/>
      <c r="J75" s="16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3202.3757051672005</v>
      </c>
      <c r="I76" s="65"/>
      <c r="J76" s="65"/>
    </row>
    <row r="77" spans="1:10" x14ac:dyDescent="0.25">
      <c r="E77" s="6"/>
      <c r="F77" s="6"/>
      <c r="G77" s="6"/>
      <c r="H77" s="16"/>
      <c r="I77" s="16"/>
      <c r="J77" s="16"/>
    </row>
    <row r="78" spans="1:10" x14ac:dyDescent="0.25">
      <c r="A78" s="62" t="s">
        <v>68</v>
      </c>
      <c r="B78" s="63"/>
      <c r="C78" s="64"/>
      <c r="D78" s="9" t="s">
        <v>69</v>
      </c>
      <c r="E78" s="62">
        <v>6</v>
      </c>
      <c r="F78" s="63"/>
      <c r="G78" s="64"/>
      <c r="H78" s="65">
        <f>E78*H76</f>
        <v>19214.254231003204</v>
      </c>
      <c r="I78" s="65"/>
      <c r="J78" s="65"/>
    </row>
  </sheetData>
  <mergeCells count="163">
    <mergeCell ref="B2:J2"/>
    <mergeCell ref="A3:J3"/>
    <mergeCell ref="A4:D4"/>
    <mergeCell ref="E4:J4"/>
    <mergeCell ref="A5:J5"/>
    <mergeCell ref="A6:D6"/>
    <mergeCell ref="E6:J6"/>
    <mergeCell ref="A11:J11"/>
    <mergeCell ref="C12:D12"/>
    <mergeCell ref="E12:G12"/>
    <mergeCell ref="H12:J12"/>
    <mergeCell ref="C13:D13"/>
    <mergeCell ref="E13:G13"/>
    <mergeCell ref="H13:J13"/>
    <mergeCell ref="A7:D7"/>
    <mergeCell ref="E7:J7"/>
    <mergeCell ref="A8:D8"/>
    <mergeCell ref="E8:J8"/>
    <mergeCell ref="A9:J9"/>
    <mergeCell ref="A10:J10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A20:J20"/>
    <mergeCell ref="A21:J21"/>
    <mergeCell ref="C22:D22"/>
    <mergeCell ref="E22:G22"/>
    <mergeCell ref="H22:J22"/>
    <mergeCell ref="C23:D23"/>
    <mergeCell ref="E23:G23"/>
    <mergeCell ref="H23:J23"/>
    <mergeCell ref="C18:D18"/>
    <mergeCell ref="E18:G18"/>
    <mergeCell ref="H18:J18"/>
    <mergeCell ref="A19:D19"/>
    <mergeCell ref="E19:G19"/>
    <mergeCell ref="H19:J1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A30:D30"/>
    <mergeCell ref="E30:G30"/>
    <mergeCell ref="H30:J30"/>
    <mergeCell ref="A32:J32"/>
    <mergeCell ref="C33:D33"/>
    <mergeCell ref="E33:G33"/>
    <mergeCell ref="H33:J33"/>
    <mergeCell ref="C28:D28"/>
    <mergeCell ref="E28:G28"/>
    <mergeCell ref="H28:J28"/>
    <mergeCell ref="C29:D29"/>
    <mergeCell ref="E29:G29"/>
    <mergeCell ref="H29:J29"/>
    <mergeCell ref="C36:D36"/>
    <mergeCell ref="E36:G36"/>
    <mergeCell ref="H36:J36"/>
    <mergeCell ref="A37:D37"/>
    <mergeCell ref="E37:G37"/>
    <mergeCell ref="H37:J37"/>
    <mergeCell ref="C34:D34"/>
    <mergeCell ref="E34:G34"/>
    <mergeCell ref="H34:J34"/>
    <mergeCell ref="C35:D35"/>
    <mergeCell ref="E35:G35"/>
    <mergeCell ref="H35:J35"/>
    <mergeCell ref="A43:J43"/>
    <mergeCell ref="C44:D44"/>
    <mergeCell ref="E44:G44"/>
    <mergeCell ref="H44:J44"/>
    <mergeCell ref="C45:D45"/>
    <mergeCell ref="E45:G45"/>
    <mergeCell ref="H45:J45"/>
    <mergeCell ref="A39:J39"/>
    <mergeCell ref="C40:D40"/>
    <mergeCell ref="E40:G40"/>
    <mergeCell ref="H40:J40"/>
    <mergeCell ref="A41:D41"/>
    <mergeCell ref="E41:G41"/>
    <mergeCell ref="H41:J41"/>
    <mergeCell ref="A50:D50"/>
    <mergeCell ref="E50:G50"/>
    <mergeCell ref="H50:J50"/>
    <mergeCell ref="A52:D52"/>
    <mergeCell ref="E52:G52"/>
    <mergeCell ref="H52:J52"/>
    <mergeCell ref="A46:D46"/>
    <mergeCell ref="E46:G46"/>
    <mergeCell ref="H46:J46"/>
    <mergeCell ref="A48:J48"/>
    <mergeCell ref="C49:D49"/>
    <mergeCell ref="E49:G49"/>
    <mergeCell ref="H49:J49"/>
    <mergeCell ref="A58:G58"/>
    <mergeCell ref="H58:J58"/>
    <mergeCell ref="A59:D59"/>
    <mergeCell ref="E59:G59"/>
    <mergeCell ref="H59:J59"/>
    <mergeCell ref="A60:D60"/>
    <mergeCell ref="E60:G60"/>
    <mergeCell ref="H60:J60"/>
    <mergeCell ref="A54:D54"/>
    <mergeCell ref="E54:G54"/>
    <mergeCell ref="H54:J54"/>
    <mergeCell ref="A56:J56"/>
    <mergeCell ref="A57:G57"/>
    <mergeCell ref="H57:J57"/>
    <mergeCell ref="A67:B67"/>
    <mergeCell ref="C67:D67"/>
    <mergeCell ref="E67:G67"/>
    <mergeCell ref="H67:J67"/>
    <mergeCell ref="A68:G68"/>
    <mergeCell ref="H68:J68"/>
    <mergeCell ref="A61:G61"/>
    <mergeCell ref="H61:J61"/>
    <mergeCell ref="A63:G63"/>
    <mergeCell ref="H63:J63"/>
    <mergeCell ref="A65:J65"/>
    <mergeCell ref="A66:B66"/>
    <mergeCell ref="C66:D66"/>
    <mergeCell ref="E66:G66"/>
    <mergeCell ref="H66:J66"/>
    <mergeCell ref="A1:J1"/>
    <mergeCell ref="A74:D74"/>
    <mergeCell ref="E74:G74"/>
    <mergeCell ref="H74:J74"/>
    <mergeCell ref="A76:G76"/>
    <mergeCell ref="H76:J76"/>
    <mergeCell ref="A78:C78"/>
    <mergeCell ref="E78:G78"/>
    <mergeCell ref="H78:J78"/>
    <mergeCell ref="A71:B71"/>
    <mergeCell ref="C71:D71"/>
    <mergeCell ref="E71:G71"/>
    <mergeCell ref="H71:J71"/>
    <mergeCell ref="A72:D72"/>
    <mergeCell ref="E72:G72"/>
    <mergeCell ref="H72:J72"/>
    <mergeCell ref="A69:B69"/>
    <mergeCell ref="C69:D69"/>
    <mergeCell ref="E69:G69"/>
    <mergeCell ref="H69:J69"/>
    <mergeCell ref="A70:B70"/>
    <mergeCell ref="C70:D70"/>
    <mergeCell ref="E70:G70"/>
    <mergeCell ref="H70:J7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L10" sqref="L10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20.5703125" customWidth="1"/>
    <col min="4" max="4" width="33.7109375" customWidth="1"/>
    <col min="5" max="5" width="7.28515625" customWidth="1"/>
    <col min="6" max="6" width="7.7109375" customWidth="1"/>
    <col min="7" max="7" width="8.28515625" customWidth="1"/>
    <col min="8" max="8" width="8.42578125" customWidth="1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91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134" t="s">
        <v>1</v>
      </c>
      <c r="B4" s="135"/>
      <c r="C4" s="135"/>
      <c r="D4" s="136"/>
      <c r="E4" s="137">
        <f>E9</f>
        <v>1392.91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x14ac:dyDescent="0.25">
      <c r="A6" s="143" t="s">
        <v>3</v>
      </c>
      <c r="B6" s="144"/>
      <c r="C6" s="144"/>
      <c r="D6" s="145"/>
      <c r="E6" s="83">
        <f>'CARGOS E SAL BASE'!F11</f>
        <v>1392.91</v>
      </c>
      <c r="F6" s="83"/>
      <c r="G6" s="83"/>
      <c r="H6" s="83"/>
      <c r="I6" s="83"/>
      <c r="J6" s="83"/>
    </row>
    <row r="7" spans="1:10" x14ac:dyDescent="0.25">
      <c r="A7" s="143" t="s">
        <v>141</v>
      </c>
      <c r="B7" s="144"/>
      <c r="C7" s="144"/>
      <c r="D7" s="145"/>
      <c r="E7" s="79">
        <f>E6/180*20%*137.14</f>
        <v>212.24853044444444</v>
      </c>
      <c r="F7" s="80"/>
      <c r="G7" s="80"/>
      <c r="H7" s="80"/>
      <c r="I7" s="80"/>
      <c r="J7" s="81"/>
    </row>
    <row r="8" spans="1:10" x14ac:dyDescent="0.25">
      <c r="A8" s="131" t="s">
        <v>4</v>
      </c>
      <c r="B8" s="132"/>
      <c r="C8" s="132"/>
      <c r="D8" s="133"/>
      <c r="E8" s="83">
        <v>0</v>
      </c>
      <c r="F8" s="83"/>
      <c r="G8" s="83"/>
      <c r="H8" s="83"/>
      <c r="I8" s="83"/>
      <c r="J8" s="83"/>
    </row>
    <row r="9" spans="1:10" x14ac:dyDescent="0.25">
      <c r="A9" s="119" t="s">
        <v>5</v>
      </c>
      <c r="B9" s="119"/>
      <c r="C9" s="119"/>
      <c r="D9" s="119"/>
      <c r="E9" s="90">
        <f>SUM(E6+E8)</f>
        <v>1392.91</v>
      </c>
      <c r="F9" s="90"/>
      <c r="G9" s="90"/>
      <c r="H9" s="90"/>
      <c r="I9" s="90"/>
      <c r="J9" s="90"/>
    </row>
    <row r="10" spans="1:10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</row>
    <row r="11" spans="1:10" x14ac:dyDescent="0.25">
      <c r="A11" s="97" t="s">
        <v>6</v>
      </c>
      <c r="B11" s="97"/>
      <c r="C11" s="97"/>
      <c r="D11" s="97"/>
      <c r="E11" s="97"/>
      <c r="F11" s="97"/>
      <c r="G11" s="97"/>
      <c r="H11" s="97"/>
      <c r="I11" s="97"/>
      <c r="J11" s="97"/>
    </row>
    <row r="12" spans="1:10" x14ac:dyDescent="0.25">
      <c r="A12" s="119" t="s">
        <v>7</v>
      </c>
      <c r="B12" s="119"/>
      <c r="C12" s="119"/>
      <c r="D12" s="119"/>
      <c r="E12" s="119"/>
      <c r="F12" s="119"/>
      <c r="G12" s="119"/>
      <c r="H12" s="119"/>
      <c r="I12" s="119"/>
      <c r="J12" s="119"/>
    </row>
    <row r="13" spans="1:10" x14ac:dyDescent="0.25">
      <c r="A13" s="4" t="s">
        <v>8</v>
      </c>
      <c r="B13" s="4">
        <v>1</v>
      </c>
      <c r="C13" s="125" t="s">
        <v>9</v>
      </c>
      <c r="D13" s="126"/>
      <c r="E13" s="100">
        <v>0.2</v>
      </c>
      <c r="F13" s="100"/>
      <c r="G13" s="100"/>
      <c r="H13" s="83">
        <f>E13*E9</f>
        <v>278.58200000000005</v>
      </c>
      <c r="I13" s="83"/>
      <c r="J13" s="83"/>
    </row>
    <row r="14" spans="1:10" x14ac:dyDescent="0.25">
      <c r="A14" s="1" t="s">
        <v>8</v>
      </c>
      <c r="B14" s="1">
        <v>2</v>
      </c>
      <c r="C14" s="72" t="s">
        <v>10</v>
      </c>
      <c r="D14" s="73"/>
      <c r="E14" s="82">
        <v>0.08</v>
      </c>
      <c r="F14" s="82"/>
      <c r="G14" s="82"/>
      <c r="H14" s="83">
        <f>E14*E9</f>
        <v>111.43280000000001</v>
      </c>
      <c r="I14" s="83"/>
      <c r="J14" s="83"/>
    </row>
    <row r="15" spans="1:10" x14ac:dyDescent="0.25">
      <c r="A15" s="1" t="s">
        <v>8</v>
      </c>
      <c r="B15" s="1">
        <v>3</v>
      </c>
      <c r="C15" s="72" t="s">
        <v>11</v>
      </c>
      <c r="D15" s="73"/>
      <c r="E15" s="82">
        <v>1.4999999999999999E-2</v>
      </c>
      <c r="F15" s="82"/>
      <c r="G15" s="82"/>
      <c r="H15" s="83">
        <f>E15*E9</f>
        <v>20.893650000000001</v>
      </c>
      <c r="I15" s="83"/>
      <c r="J15" s="83"/>
    </row>
    <row r="16" spans="1:10" x14ac:dyDescent="0.25">
      <c r="A16" s="1" t="s">
        <v>8</v>
      </c>
      <c r="B16" s="1">
        <v>4</v>
      </c>
      <c r="C16" s="72" t="s">
        <v>12</v>
      </c>
      <c r="D16" s="73"/>
      <c r="E16" s="82">
        <v>0.01</v>
      </c>
      <c r="F16" s="82"/>
      <c r="G16" s="82"/>
      <c r="H16" s="83">
        <f>E16*E9</f>
        <v>13.929100000000002</v>
      </c>
      <c r="I16" s="83"/>
      <c r="J16" s="83"/>
    </row>
    <row r="17" spans="1:10" x14ac:dyDescent="0.25">
      <c r="A17" s="1" t="s">
        <v>8</v>
      </c>
      <c r="B17" s="1">
        <v>5</v>
      </c>
      <c r="C17" s="72" t="s">
        <v>13</v>
      </c>
      <c r="D17" s="73"/>
      <c r="E17" s="82">
        <v>2E-3</v>
      </c>
      <c r="F17" s="82"/>
      <c r="G17" s="82"/>
      <c r="H17" s="83">
        <f>E17*E9</f>
        <v>2.7858200000000002</v>
      </c>
      <c r="I17" s="83"/>
      <c r="J17" s="83"/>
    </row>
    <row r="18" spans="1:10" x14ac:dyDescent="0.25">
      <c r="A18" s="1" t="s">
        <v>8</v>
      </c>
      <c r="B18" s="1">
        <v>6</v>
      </c>
      <c r="C18" s="72" t="s">
        <v>14</v>
      </c>
      <c r="D18" s="73"/>
      <c r="E18" s="82">
        <v>6.0000000000000001E-3</v>
      </c>
      <c r="F18" s="82"/>
      <c r="G18" s="82"/>
      <c r="H18" s="83">
        <f>E18*E9</f>
        <v>8.3574600000000014</v>
      </c>
      <c r="I18" s="83"/>
      <c r="J18" s="83"/>
    </row>
    <row r="19" spans="1:10" x14ac:dyDescent="0.25">
      <c r="A19" s="1" t="s">
        <v>8</v>
      </c>
      <c r="B19" s="1">
        <v>7</v>
      </c>
      <c r="C19" s="72" t="s">
        <v>15</v>
      </c>
      <c r="D19" s="73"/>
      <c r="E19" s="82">
        <v>2.5000000000000001E-2</v>
      </c>
      <c r="F19" s="82"/>
      <c r="G19" s="82"/>
      <c r="H19" s="83">
        <f>E19*E9</f>
        <v>34.822750000000006</v>
      </c>
      <c r="I19" s="83"/>
      <c r="J19" s="83"/>
    </row>
    <row r="20" spans="1:10" x14ac:dyDescent="0.25">
      <c r="A20" s="68" t="s">
        <v>16</v>
      </c>
      <c r="B20" s="68"/>
      <c r="C20" s="68"/>
      <c r="D20" s="68"/>
      <c r="E20" s="69">
        <f>SUM(E13:G19)</f>
        <v>0.33800000000000008</v>
      </c>
      <c r="F20" s="70"/>
      <c r="G20" s="71"/>
      <c r="H20" s="65">
        <f>SUM(H13:J19)</f>
        <v>470.80358000000001</v>
      </c>
      <c r="I20" s="65"/>
      <c r="J20" s="65"/>
    </row>
    <row r="21" spans="1:10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</row>
    <row r="22" spans="1:10" x14ac:dyDescent="0.25">
      <c r="A22" s="119" t="s">
        <v>17</v>
      </c>
      <c r="B22" s="119"/>
      <c r="C22" s="119"/>
      <c r="D22" s="119"/>
      <c r="E22" s="119"/>
      <c r="F22" s="119"/>
      <c r="G22" s="119"/>
      <c r="H22" s="119"/>
      <c r="I22" s="119"/>
      <c r="J22" s="119"/>
    </row>
    <row r="23" spans="1:10" x14ac:dyDescent="0.25">
      <c r="A23" s="4" t="s">
        <v>18</v>
      </c>
      <c r="B23" s="4">
        <v>1</v>
      </c>
      <c r="C23" s="125" t="s">
        <v>19</v>
      </c>
      <c r="D23" s="126"/>
      <c r="E23" s="100">
        <v>8.3330000000000001E-2</v>
      </c>
      <c r="F23" s="100"/>
      <c r="G23" s="100"/>
      <c r="H23" s="83">
        <f>E23*E9</f>
        <v>116.07119030000001</v>
      </c>
      <c r="I23" s="83"/>
      <c r="J23" s="83"/>
    </row>
    <row r="24" spans="1:10" x14ac:dyDescent="0.25">
      <c r="A24" s="4" t="s">
        <v>18</v>
      </c>
      <c r="B24" s="1">
        <v>2</v>
      </c>
      <c r="C24" s="72" t="s">
        <v>20</v>
      </c>
      <c r="D24" s="73"/>
      <c r="E24" s="82">
        <v>0.11111</v>
      </c>
      <c r="F24" s="82"/>
      <c r="G24" s="82"/>
      <c r="H24" s="83">
        <f>E24*E9</f>
        <v>154.7662301</v>
      </c>
      <c r="I24" s="83"/>
      <c r="J24" s="83"/>
    </row>
    <row r="25" spans="1:10" x14ac:dyDescent="0.25">
      <c r="A25" s="4" t="s">
        <v>18</v>
      </c>
      <c r="B25" s="1">
        <v>3</v>
      </c>
      <c r="C25" s="72" t="s">
        <v>21</v>
      </c>
      <c r="D25" s="73"/>
      <c r="E25" s="82">
        <v>1.9439999999999999E-2</v>
      </c>
      <c r="F25" s="82"/>
      <c r="G25" s="82"/>
      <c r="H25" s="83">
        <f>E25*E9</f>
        <v>27.078170400000001</v>
      </c>
      <c r="I25" s="83"/>
      <c r="J25" s="83"/>
    </row>
    <row r="26" spans="1:10" x14ac:dyDescent="0.25">
      <c r="A26" s="4" t="s">
        <v>18</v>
      </c>
      <c r="B26" s="1">
        <v>4</v>
      </c>
      <c r="C26" s="72" t="s">
        <v>22</v>
      </c>
      <c r="D26" s="73"/>
      <c r="E26" s="82">
        <v>1.389E-2</v>
      </c>
      <c r="F26" s="82"/>
      <c r="G26" s="82"/>
      <c r="H26" s="83">
        <f>E26*E9</f>
        <v>19.347519900000002</v>
      </c>
      <c r="I26" s="83"/>
      <c r="J26" s="83"/>
    </row>
    <row r="27" spans="1:10" x14ac:dyDescent="0.25">
      <c r="A27" s="4" t="s">
        <v>18</v>
      </c>
      <c r="B27" s="1">
        <v>5</v>
      </c>
      <c r="C27" s="72" t="s">
        <v>23</v>
      </c>
      <c r="D27" s="73"/>
      <c r="E27" s="82">
        <v>3.3300000000000001E-3</v>
      </c>
      <c r="F27" s="82"/>
      <c r="G27" s="82"/>
      <c r="H27" s="83">
        <f>E27*E9</f>
        <v>4.6383903000000002</v>
      </c>
      <c r="I27" s="83"/>
      <c r="J27" s="83"/>
    </row>
    <row r="28" spans="1:10" x14ac:dyDescent="0.25">
      <c r="A28" s="4" t="s">
        <v>18</v>
      </c>
      <c r="B28" s="1">
        <v>6</v>
      </c>
      <c r="C28" s="72" t="s">
        <v>24</v>
      </c>
      <c r="D28" s="73"/>
      <c r="E28" s="82">
        <v>2.7799999999999999E-3</v>
      </c>
      <c r="F28" s="82"/>
      <c r="G28" s="82"/>
      <c r="H28" s="83">
        <f>E28*E9</f>
        <v>3.8722897999999999</v>
      </c>
      <c r="I28" s="83"/>
      <c r="J28" s="83"/>
    </row>
    <row r="29" spans="1:10" x14ac:dyDescent="0.25">
      <c r="A29" s="4" t="s">
        <v>18</v>
      </c>
      <c r="B29" s="1">
        <v>7</v>
      </c>
      <c r="C29" s="72" t="s">
        <v>25</v>
      </c>
      <c r="D29" s="73"/>
      <c r="E29" s="82">
        <v>7.3999999999999999E-4</v>
      </c>
      <c r="F29" s="82"/>
      <c r="G29" s="82"/>
      <c r="H29" s="83">
        <f>E29*E9</f>
        <v>1.0307534</v>
      </c>
      <c r="I29" s="83"/>
      <c r="J29" s="83"/>
    </row>
    <row r="30" spans="1:10" x14ac:dyDescent="0.25">
      <c r="A30" s="5" t="s">
        <v>18</v>
      </c>
      <c r="B30" s="5">
        <v>8</v>
      </c>
      <c r="C30" s="72" t="s">
        <v>26</v>
      </c>
      <c r="D30" s="127"/>
      <c r="E30" s="128">
        <v>2.1000000000000001E-4</v>
      </c>
      <c r="F30" s="129"/>
      <c r="G30" s="130"/>
      <c r="H30" s="83">
        <f>E30*E9</f>
        <v>0.29251110000000002</v>
      </c>
      <c r="I30" s="83"/>
      <c r="J30" s="83"/>
    </row>
    <row r="31" spans="1:10" x14ac:dyDescent="0.25">
      <c r="A31" s="68" t="s">
        <v>27</v>
      </c>
      <c r="B31" s="68"/>
      <c r="C31" s="68"/>
      <c r="D31" s="68"/>
      <c r="E31" s="69">
        <f>SUM(E23:G30)</f>
        <v>0.23483000000000001</v>
      </c>
      <c r="F31" s="70"/>
      <c r="G31" s="71"/>
      <c r="H31" s="65">
        <f>SUM(H23:J30)</f>
        <v>327.09705530000002</v>
      </c>
      <c r="I31" s="65"/>
      <c r="J31" s="65"/>
    </row>
    <row r="32" spans="1:10" x14ac:dyDescent="0.25">
      <c r="E32" s="6"/>
      <c r="F32" s="6"/>
      <c r="G32" s="6"/>
      <c r="H32" s="16"/>
      <c r="I32" s="16"/>
      <c r="J32" s="16"/>
    </row>
    <row r="33" spans="1:10" x14ac:dyDescent="0.25">
      <c r="A33" s="119" t="s">
        <v>32</v>
      </c>
      <c r="B33" s="119"/>
      <c r="C33" s="119"/>
      <c r="D33" s="119"/>
      <c r="E33" s="119"/>
      <c r="F33" s="119"/>
      <c r="G33" s="119"/>
      <c r="H33" s="119"/>
      <c r="I33" s="119"/>
      <c r="J33" s="119"/>
    </row>
    <row r="34" spans="1:10" x14ac:dyDescent="0.25">
      <c r="A34" s="4" t="s">
        <v>37</v>
      </c>
      <c r="B34" s="4">
        <v>1</v>
      </c>
      <c r="C34" s="125" t="s">
        <v>28</v>
      </c>
      <c r="D34" s="126"/>
      <c r="E34" s="100">
        <v>4.1700000000000001E-3</v>
      </c>
      <c r="F34" s="100"/>
      <c r="G34" s="100"/>
      <c r="H34" s="83">
        <f>E34*E9</f>
        <v>5.8084347000000003</v>
      </c>
      <c r="I34" s="83"/>
      <c r="J34" s="83"/>
    </row>
    <row r="35" spans="1:10" ht="60" customHeight="1" x14ac:dyDescent="0.25">
      <c r="A35" s="4" t="s">
        <v>37</v>
      </c>
      <c r="B35" s="1">
        <v>2</v>
      </c>
      <c r="C35" s="72" t="s">
        <v>29</v>
      </c>
      <c r="D35" s="73"/>
      <c r="E35" s="82">
        <v>1.67E-3</v>
      </c>
      <c r="F35" s="82"/>
      <c r="G35" s="82"/>
      <c r="H35" s="83">
        <f>E35*E9</f>
        <v>2.3261597000000003</v>
      </c>
      <c r="I35" s="83"/>
      <c r="J35" s="83"/>
    </row>
    <row r="36" spans="1:10" ht="46.5" customHeight="1" x14ac:dyDescent="0.25">
      <c r="A36" s="4" t="s">
        <v>37</v>
      </c>
      <c r="B36" s="1">
        <v>3</v>
      </c>
      <c r="C36" s="120" t="s">
        <v>30</v>
      </c>
      <c r="D36" s="121"/>
      <c r="E36" s="82">
        <v>3.2000000000000001E-2</v>
      </c>
      <c r="F36" s="82"/>
      <c r="G36" s="82"/>
      <c r="H36" s="83">
        <f>E36*E9</f>
        <v>44.573120000000003</v>
      </c>
      <c r="I36" s="83"/>
      <c r="J36" s="83"/>
    </row>
    <row r="37" spans="1:10" x14ac:dyDescent="0.25">
      <c r="A37" s="4" t="s">
        <v>37</v>
      </c>
      <c r="B37" s="1">
        <v>4</v>
      </c>
      <c r="C37" s="74" t="s">
        <v>31</v>
      </c>
      <c r="D37" s="75"/>
      <c r="E37" s="82">
        <v>8.0000000000000002E-3</v>
      </c>
      <c r="F37" s="82"/>
      <c r="G37" s="82"/>
      <c r="H37" s="83">
        <f>E37*E9</f>
        <v>11.143280000000001</v>
      </c>
      <c r="I37" s="83"/>
      <c r="J37" s="83"/>
    </row>
    <row r="38" spans="1:10" x14ac:dyDescent="0.25">
      <c r="A38" s="68" t="s">
        <v>33</v>
      </c>
      <c r="B38" s="68"/>
      <c r="C38" s="68"/>
      <c r="D38" s="68"/>
      <c r="E38" s="69">
        <f>SUM(E34:G37)</f>
        <v>4.5839999999999999E-2</v>
      </c>
      <c r="F38" s="70"/>
      <c r="G38" s="71"/>
      <c r="H38" s="65">
        <f>SUM(H34:J37)</f>
        <v>63.850994400000005</v>
      </c>
      <c r="I38" s="65"/>
      <c r="J38" s="65"/>
    </row>
    <row r="39" spans="1:10" x14ac:dyDescent="0.25">
      <c r="E39" s="6"/>
      <c r="F39" s="6"/>
      <c r="G39" s="6"/>
      <c r="H39" s="16"/>
      <c r="I39" s="16"/>
      <c r="J39" s="16"/>
    </row>
    <row r="40" spans="1:10" ht="61.5" customHeight="1" x14ac:dyDescent="0.25">
      <c r="A40" s="119" t="s">
        <v>34</v>
      </c>
      <c r="B40" s="119"/>
      <c r="C40" s="119"/>
      <c r="D40" s="119"/>
      <c r="E40" s="119"/>
      <c r="F40" s="119"/>
      <c r="G40" s="119"/>
      <c r="H40" s="119"/>
      <c r="I40" s="119"/>
      <c r="J40" s="119"/>
    </row>
    <row r="41" spans="1:10" x14ac:dyDescent="0.25">
      <c r="A41" s="7" t="s">
        <v>38</v>
      </c>
      <c r="B41" s="7">
        <v>1</v>
      </c>
      <c r="C41" s="120" t="s">
        <v>35</v>
      </c>
      <c r="D41" s="121"/>
      <c r="E41" s="122">
        <v>8.8770000000000002E-2</v>
      </c>
      <c r="F41" s="123"/>
      <c r="G41" s="124"/>
      <c r="H41" s="83">
        <f>E41*E9</f>
        <v>123.64862070000001</v>
      </c>
      <c r="I41" s="83"/>
      <c r="J41" s="83"/>
    </row>
    <row r="42" spans="1:10" x14ac:dyDescent="0.25">
      <c r="A42" s="68" t="s">
        <v>36</v>
      </c>
      <c r="B42" s="68"/>
      <c r="C42" s="68"/>
      <c r="D42" s="68"/>
      <c r="E42" s="69">
        <f>SUM(E41:G41)</f>
        <v>8.8770000000000002E-2</v>
      </c>
      <c r="F42" s="70"/>
      <c r="G42" s="71"/>
      <c r="H42" s="65">
        <f>H41</f>
        <v>123.64862070000001</v>
      </c>
      <c r="I42" s="65"/>
      <c r="J42" s="65"/>
    </row>
    <row r="43" spans="1:10" x14ac:dyDescent="0.25">
      <c r="E43" s="6"/>
      <c r="F43" s="6"/>
      <c r="G43" s="6"/>
      <c r="H43" s="16"/>
      <c r="I43" s="16"/>
      <c r="J43" s="16"/>
    </row>
    <row r="44" spans="1:10" ht="47.25" customHeight="1" x14ac:dyDescent="0.25">
      <c r="A44" s="119" t="s">
        <v>39</v>
      </c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 ht="68.25" customHeight="1" x14ac:dyDescent="0.25">
      <c r="A45" s="4" t="s">
        <v>40</v>
      </c>
      <c r="B45" s="4">
        <v>1</v>
      </c>
      <c r="C45" s="98" t="s">
        <v>42</v>
      </c>
      <c r="D45" s="99"/>
      <c r="E45" s="100">
        <v>3.3E-4</v>
      </c>
      <c r="F45" s="100"/>
      <c r="G45" s="100"/>
      <c r="H45" s="83">
        <f>E45*E9</f>
        <v>0.45966030000000002</v>
      </c>
      <c r="I45" s="83"/>
      <c r="J45" s="83"/>
    </row>
    <row r="46" spans="1:10" x14ac:dyDescent="0.25">
      <c r="A46" s="4" t="s">
        <v>40</v>
      </c>
      <c r="B46" s="1">
        <v>2</v>
      </c>
      <c r="C46" s="74" t="s">
        <v>43</v>
      </c>
      <c r="D46" s="75"/>
      <c r="E46" s="82">
        <v>2.5999999999999998E-4</v>
      </c>
      <c r="F46" s="82"/>
      <c r="G46" s="82"/>
      <c r="H46" s="83">
        <f>E46*E9</f>
        <v>0.3621566</v>
      </c>
      <c r="I46" s="83"/>
      <c r="J46" s="83"/>
    </row>
    <row r="47" spans="1:10" x14ac:dyDescent="0.25">
      <c r="A47" s="68" t="s">
        <v>41</v>
      </c>
      <c r="B47" s="68"/>
      <c r="C47" s="68"/>
      <c r="D47" s="68"/>
      <c r="E47" s="69">
        <f>SUM(E45:G46)</f>
        <v>5.9000000000000003E-4</v>
      </c>
      <c r="F47" s="70"/>
      <c r="G47" s="71"/>
      <c r="H47" s="65">
        <f>SUM(H45:J46)</f>
        <v>0.82181689999999996</v>
      </c>
      <c r="I47" s="65"/>
      <c r="J47" s="65"/>
    </row>
    <row r="48" spans="1:10" x14ac:dyDescent="0.25">
      <c r="E48" s="6"/>
      <c r="F48" s="6"/>
      <c r="G48" s="6"/>
      <c r="H48" s="16"/>
      <c r="I48" s="16"/>
      <c r="J48" s="16"/>
    </row>
    <row r="49" spans="1:10" ht="54.75" customHeight="1" x14ac:dyDescent="0.25">
      <c r="A49" s="119" t="s">
        <v>44</v>
      </c>
      <c r="B49" s="119"/>
      <c r="C49" s="119"/>
      <c r="D49" s="119"/>
      <c r="E49" s="119"/>
      <c r="F49" s="119"/>
      <c r="G49" s="119"/>
      <c r="H49" s="119"/>
      <c r="I49" s="119"/>
      <c r="J49" s="119"/>
    </row>
    <row r="50" spans="1:10" x14ac:dyDescent="0.25">
      <c r="A50" s="4" t="s">
        <v>56</v>
      </c>
      <c r="B50" s="4">
        <v>1</v>
      </c>
      <c r="C50" s="98" t="s">
        <v>45</v>
      </c>
      <c r="D50" s="99"/>
      <c r="E50" s="100">
        <v>2.7299999999999998E-3</v>
      </c>
      <c r="F50" s="100"/>
      <c r="G50" s="100"/>
      <c r="H50" s="83">
        <f t="shared" ref="H50" si="0">E50*E9</f>
        <v>3.8026442999999999</v>
      </c>
      <c r="I50" s="83"/>
      <c r="J50" s="83"/>
    </row>
    <row r="51" spans="1:10" x14ac:dyDescent="0.25">
      <c r="A51" s="68" t="s">
        <v>57</v>
      </c>
      <c r="B51" s="68"/>
      <c r="C51" s="68"/>
      <c r="D51" s="68"/>
      <c r="E51" s="69">
        <f>SUM(E50:G50)</f>
        <v>2.7299999999999998E-3</v>
      </c>
      <c r="F51" s="70"/>
      <c r="G51" s="71"/>
      <c r="H51" s="65">
        <f>H50</f>
        <v>3.8026442999999999</v>
      </c>
      <c r="I51" s="65"/>
      <c r="J51" s="65"/>
    </row>
    <row r="52" spans="1:10" x14ac:dyDescent="0.25">
      <c r="E52" s="6"/>
      <c r="F52" s="6"/>
      <c r="G52" s="6"/>
      <c r="H52" s="16"/>
      <c r="I52" s="16"/>
      <c r="J52" s="16"/>
    </row>
    <row r="53" spans="1:10" x14ac:dyDescent="0.25">
      <c r="A53" s="68" t="s">
        <v>46</v>
      </c>
      <c r="B53" s="68"/>
      <c r="C53" s="68"/>
      <c r="D53" s="68"/>
      <c r="E53" s="69">
        <v>0.75077000000000005</v>
      </c>
      <c r="F53" s="70"/>
      <c r="G53" s="71"/>
      <c r="H53" s="65">
        <f>SUM(H51,H47,H42,H38,H31,H20)</f>
        <v>990.02471160000005</v>
      </c>
      <c r="I53" s="65"/>
      <c r="J53" s="65"/>
    </row>
    <row r="54" spans="1:10" x14ac:dyDescent="0.25">
      <c r="E54" s="6"/>
      <c r="F54" s="6"/>
      <c r="G54" s="6"/>
      <c r="H54" s="16"/>
      <c r="I54" s="16"/>
      <c r="J54" s="16"/>
    </row>
    <row r="55" spans="1:10" x14ac:dyDescent="0.25">
      <c r="A55" s="68" t="s">
        <v>47</v>
      </c>
      <c r="B55" s="68"/>
      <c r="C55" s="68"/>
      <c r="D55" s="68"/>
      <c r="E55" s="69">
        <v>0.75077000000000005</v>
      </c>
      <c r="F55" s="70"/>
      <c r="G55" s="71"/>
      <c r="H55" s="65">
        <f>E9+H53</f>
        <v>2382.9347115999999</v>
      </c>
      <c r="I55" s="65"/>
      <c r="J55" s="65"/>
    </row>
    <row r="56" spans="1:10" x14ac:dyDescent="0.25">
      <c r="E56" s="6"/>
      <c r="F56" s="6"/>
      <c r="G56" s="6"/>
      <c r="H56" s="16"/>
      <c r="I56" s="16"/>
      <c r="J56" s="16"/>
    </row>
    <row r="57" spans="1:10" x14ac:dyDescent="0.25">
      <c r="A57" s="97" t="s">
        <v>48</v>
      </c>
      <c r="B57" s="97"/>
      <c r="C57" s="97"/>
      <c r="D57" s="97"/>
      <c r="E57" s="97"/>
      <c r="F57" s="97"/>
      <c r="G57" s="97"/>
      <c r="H57" s="97"/>
      <c r="I57" s="97"/>
      <c r="J57" s="97"/>
    </row>
    <row r="58" spans="1:10" x14ac:dyDescent="0.25">
      <c r="A58" s="101" t="s">
        <v>49</v>
      </c>
      <c r="B58" s="102"/>
      <c r="C58" s="102"/>
      <c r="D58" s="102"/>
      <c r="E58" s="102"/>
      <c r="F58" s="102"/>
      <c r="G58" s="103"/>
      <c r="H58" s="104">
        <v>27.83</v>
      </c>
      <c r="I58" s="104"/>
      <c r="J58" s="104"/>
    </row>
    <row r="59" spans="1:10" x14ac:dyDescent="0.25">
      <c r="A59" s="101" t="s">
        <v>50</v>
      </c>
      <c r="B59" s="102"/>
      <c r="C59" s="102"/>
      <c r="D59" s="102"/>
      <c r="E59" s="102"/>
      <c r="F59" s="102"/>
      <c r="G59" s="103"/>
      <c r="H59" s="104">
        <v>429.16</v>
      </c>
      <c r="I59" s="104"/>
      <c r="J59" s="104"/>
    </row>
    <row r="60" spans="1:10" x14ac:dyDescent="0.25">
      <c r="A60" s="105" t="s">
        <v>53</v>
      </c>
      <c r="B60" s="106"/>
      <c r="C60" s="106"/>
      <c r="D60" s="107"/>
      <c r="E60" s="108" t="s">
        <v>54</v>
      </c>
      <c r="F60" s="109"/>
      <c r="G60" s="110"/>
      <c r="H60" s="111">
        <f>22*2*(3+2)</f>
        <v>220</v>
      </c>
      <c r="I60" s="112"/>
      <c r="J60" s="113"/>
    </row>
    <row r="61" spans="1:10" x14ac:dyDescent="0.25">
      <c r="A61" s="114" t="s">
        <v>51</v>
      </c>
      <c r="B61" s="115"/>
      <c r="C61" s="115"/>
      <c r="D61" s="116"/>
      <c r="E61" s="117">
        <v>5.7841299999999998E-2</v>
      </c>
      <c r="F61" s="118"/>
      <c r="G61" s="118"/>
      <c r="H61" s="104">
        <v>-253.42</v>
      </c>
      <c r="I61" s="104"/>
      <c r="J61" s="104"/>
    </row>
    <row r="62" spans="1:10" x14ac:dyDescent="0.25">
      <c r="A62" s="84" t="s">
        <v>52</v>
      </c>
      <c r="B62" s="85"/>
      <c r="C62" s="85"/>
      <c r="D62" s="85"/>
      <c r="E62" s="85"/>
      <c r="F62" s="85"/>
      <c r="G62" s="86"/>
      <c r="H62" s="90">
        <f>SUM(H58:J61)</f>
        <v>423.57000000000005</v>
      </c>
      <c r="I62" s="90"/>
      <c r="J62" s="90"/>
    </row>
    <row r="63" spans="1:10" x14ac:dyDescent="0.25">
      <c r="E63" s="6"/>
      <c r="F63" s="6"/>
      <c r="G63" s="6"/>
      <c r="H63" s="16"/>
      <c r="I63" s="16"/>
      <c r="J63" s="16"/>
    </row>
    <row r="64" spans="1:10" x14ac:dyDescent="0.25">
      <c r="A64" s="84" t="s">
        <v>55</v>
      </c>
      <c r="B64" s="85"/>
      <c r="C64" s="85"/>
      <c r="D64" s="85"/>
      <c r="E64" s="85"/>
      <c r="F64" s="85"/>
      <c r="G64" s="86"/>
      <c r="H64" s="90">
        <f>H55+H62</f>
        <v>2806.5047116000001</v>
      </c>
      <c r="I64" s="90"/>
      <c r="J64" s="90"/>
    </row>
    <row r="65" spans="1:10" x14ac:dyDescent="0.25">
      <c r="E65" s="6"/>
      <c r="F65" s="6"/>
      <c r="G65" s="6"/>
      <c r="H65" s="16"/>
      <c r="I65" s="16"/>
      <c r="J65" s="16"/>
    </row>
    <row r="66" spans="1:10" x14ac:dyDescent="0.25">
      <c r="A66" s="97" t="s">
        <v>58</v>
      </c>
      <c r="B66" s="97"/>
      <c r="C66" s="97"/>
      <c r="D66" s="97"/>
      <c r="E66" s="97"/>
      <c r="F66" s="97"/>
      <c r="G66" s="97"/>
      <c r="H66" s="97"/>
      <c r="I66" s="97"/>
      <c r="J66" s="97"/>
    </row>
    <row r="67" spans="1:10" x14ac:dyDescent="0.25">
      <c r="A67" s="72">
        <v>1</v>
      </c>
      <c r="B67" s="73"/>
      <c r="C67" s="98" t="s">
        <v>59</v>
      </c>
      <c r="D67" s="99"/>
      <c r="E67" s="100">
        <v>0.05</v>
      </c>
      <c r="F67" s="100"/>
      <c r="G67" s="100"/>
      <c r="H67" s="83">
        <f>E67*H64</f>
        <v>140.32523558</v>
      </c>
      <c r="I67" s="83"/>
      <c r="J67" s="83"/>
    </row>
    <row r="68" spans="1:10" x14ac:dyDescent="0.25">
      <c r="A68" s="72">
        <v>2</v>
      </c>
      <c r="B68" s="73"/>
      <c r="C68" s="74" t="s">
        <v>60</v>
      </c>
      <c r="D68" s="75"/>
      <c r="E68" s="82">
        <v>0.1</v>
      </c>
      <c r="F68" s="82"/>
      <c r="G68" s="82"/>
      <c r="H68" s="83">
        <f>E68*H64</f>
        <v>280.65047116</v>
      </c>
      <c r="I68" s="83"/>
      <c r="J68" s="83"/>
    </row>
    <row r="69" spans="1:10" x14ac:dyDescent="0.25">
      <c r="A69" s="84" t="s">
        <v>61</v>
      </c>
      <c r="B69" s="85"/>
      <c r="C69" s="85"/>
      <c r="D69" s="85"/>
      <c r="E69" s="85"/>
      <c r="F69" s="85"/>
      <c r="G69" s="86"/>
      <c r="H69" s="87">
        <f>SUM(H67:J68)</f>
        <v>420.97570673999996</v>
      </c>
      <c r="I69" s="88"/>
      <c r="J69" s="89"/>
    </row>
    <row r="70" spans="1:10" x14ac:dyDescent="0.25">
      <c r="A70" s="72">
        <v>3</v>
      </c>
      <c r="B70" s="73"/>
      <c r="C70" s="74" t="s">
        <v>62</v>
      </c>
      <c r="D70" s="75"/>
      <c r="E70" s="76">
        <v>0.05</v>
      </c>
      <c r="F70" s="77"/>
      <c r="G70" s="78"/>
      <c r="H70" s="79">
        <f>E70*H64</f>
        <v>140.32523558</v>
      </c>
      <c r="I70" s="80"/>
      <c r="J70" s="81"/>
    </row>
    <row r="71" spans="1:10" x14ac:dyDescent="0.25">
      <c r="A71" s="72">
        <v>4</v>
      </c>
      <c r="B71" s="73"/>
      <c r="C71" s="74" t="s">
        <v>63</v>
      </c>
      <c r="D71" s="75"/>
      <c r="E71" s="76">
        <v>0.03</v>
      </c>
      <c r="F71" s="77"/>
      <c r="G71" s="78"/>
      <c r="H71" s="79">
        <f>E71*H64</f>
        <v>84.195141347999993</v>
      </c>
      <c r="I71" s="80"/>
      <c r="J71" s="81"/>
    </row>
    <row r="72" spans="1:10" x14ac:dyDescent="0.25">
      <c r="A72" s="72">
        <v>5</v>
      </c>
      <c r="B72" s="73"/>
      <c r="C72" s="74" t="s">
        <v>64</v>
      </c>
      <c r="D72" s="75"/>
      <c r="E72" s="76">
        <v>6.4999999999999997E-3</v>
      </c>
      <c r="F72" s="77"/>
      <c r="G72" s="78"/>
      <c r="H72" s="79">
        <f>E72*H64</f>
        <v>18.242280625399999</v>
      </c>
      <c r="I72" s="80"/>
      <c r="J72" s="81"/>
    </row>
    <row r="73" spans="1:10" x14ac:dyDescent="0.25">
      <c r="A73" s="68" t="s">
        <v>65</v>
      </c>
      <c r="B73" s="68"/>
      <c r="C73" s="68"/>
      <c r="D73" s="68"/>
      <c r="E73" s="69">
        <f>SUM(E70:G72)</f>
        <v>8.6500000000000007E-2</v>
      </c>
      <c r="F73" s="70"/>
      <c r="G73" s="71"/>
      <c r="H73" s="65">
        <f>SUM(H70:J72)</f>
        <v>242.7626575534</v>
      </c>
      <c r="I73" s="65"/>
      <c r="J73" s="65"/>
    </row>
    <row r="74" spans="1:10" x14ac:dyDescent="0.25">
      <c r="E74" s="6"/>
      <c r="F74" s="6"/>
      <c r="G74" s="6"/>
      <c r="H74" s="16"/>
      <c r="I74" s="16"/>
      <c r="J74" s="16"/>
    </row>
    <row r="75" spans="1:10" x14ac:dyDescent="0.25">
      <c r="A75" s="68" t="s">
        <v>66</v>
      </c>
      <c r="B75" s="68"/>
      <c r="C75" s="68"/>
      <c r="D75" s="68"/>
      <c r="E75" s="69">
        <f>SUM(E67:G68,E70:G72)</f>
        <v>0.23650000000000002</v>
      </c>
      <c r="F75" s="70"/>
      <c r="G75" s="71"/>
      <c r="H75" s="65">
        <f>H73+H69</f>
        <v>663.73836429339997</v>
      </c>
      <c r="I75" s="65"/>
      <c r="J75" s="65"/>
    </row>
    <row r="76" spans="1:10" x14ac:dyDescent="0.25">
      <c r="E76" s="6"/>
      <c r="F76" s="6"/>
      <c r="G76" s="6"/>
      <c r="H76" s="16"/>
      <c r="I76" s="16"/>
      <c r="J76" s="16"/>
    </row>
    <row r="77" spans="1:10" x14ac:dyDescent="0.25">
      <c r="A77" s="62" t="s">
        <v>67</v>
      </c>
      <c r="B77" s="63"/>
      <c r="C77" s="63"/>
      <c r="D77" s="63"/>
      <c r="E77" s="63"/>
      <c r="F77" s="63"/>
      <c r="G77" s="64"/>
      <c r="H77" s="65">
        <f>H75+H64</f>
        <v>3470.2430758934001</v>
      </c>
      <c r="I77" s="65"/>
      <c r="J77" s="65"/>
    </row>
    <row r="78" spans="1:10" x14ac:dyDescent="0.25">
      <c r="E78" s="6"/>
      <c r="F78" s="6"/>
      <c r="G78" s="6"/>
      <c r="H78" s="16"/>
      <c r="I78" s="16"/>
      <c r="J78" s="16"/>
    </row>
    <row r="79" spans="1:10" x14ac:dyDescent="0.25">
      <c r="A79" s="62" t="s">
        <v>68</v>
      </c>
      <c r="B79" s="63"/>
      <c r="C79" s="64"/>
      <c r="D79" s="9" t="s">
        <v>69</v>
      </c>
      <c r="E79" s="62">
        <v>12</v>
      </c>
      <c r="F79" s="63"/>
      <c r="G79" s="64"/>
      <c r="H79" s="65">
        <f>E79*H77</f>
        <v>41642.9169107208</v>
      </c>
      <c r="I79" s="65"/>
      <c r="J79" s="65"/>
    </row>
  </sheetData>
  <mergeCells count="165">
    <mergeCell ref="B2:J2"/>
    <mergeCell ref="A3:J3"/>
    <mergeCell ref="A4:D4"/>
    <mergeCell ref="E4:J4"/>
    <mergeCell ref="A5:J5"/>
    <mergeCell ref="A6:D6"/>
    <mergeCell ref="E6:J6"/>
    <mergeCell ref="A7:D7"/>
    <mergeCell ref="E7:J7"/>
    <mergeCell ref="A12:J12"/>
    <mergeCell ref="C13:D13"/>
    <mergeCell ref="E13:G13"/>
    <mergeCell ref="H13:J13"/>
    <mergeCell ref="C14:D14"/>
    <mergeCell ref="E14:G14"/>
    <mergeCell ref="H14:J14"/>
    <mergeCell ref="A8:D8"/>
    <mergeCell ref="E8:J8"/>
    <mergeCell ref="A9:D9"/>
    <mergeCell ref="E9:J9"/>
    <mergeCell ref="A10:J10"/>
    <mergeCell ref="A11:J11"/>
    <mergeCell ref="C17:D17"/>
    <mergeCell ref="E17:G17"/>
    <mergeCell ref="H17:J17"/>
    <mergeCell ref="C18:D18"/>
    <mergeCell ref="E18:G18"/>
    <mergeCell ref="H18:J18"/>
    <mergeCell ref="C15:D15"/>
    <mergeCell ref="E15:G15"/>
    <mergeCell ref="H15:J15"/>
    <mergeCell ref="C16:D16"/>
    <mergeCell ref="E16:G16"/>
    <mergeCell ref="H16:J16"/>
    <mergeCell ref="A21:J21"/>
    <mergeCell ref="A22:J22"/>
    <mergeCell ref="C23:D23"/>
    <mergeCell ref="E23:G23"/>
    <mergeCell ref="H23:J23"/>
    <mergeCell ref="C24:D24"/>
    <mergeCell ref="E24:G24"/>
    <mergeCell ref="H24:J24"/>
    <mergeCell ref="C19:D19"/>
    <mergeCell ref="E19:G19"/>
    <mergeCell ref="H19:J19"/>
    <mergeCell ref="A20:D20"/>
    <mergeCell ref="E20:G20"/>
    <mergeCell ref="H20:J20"/>
    <mergeCell ref="C27:D27"/>
    <mergeCell ref="E27:G27"/>
    <mergeCell ref="H27:J27"/>
    <mergeCell ref="C28:D28"/>
    <mergeCell ref="E28:G28"/>
    <mergeCell ref="H28:J28"/>
    <mergeCell ref="C25:D25"/>
    <mergeCell ref="E25:G25"/>
    <mergeCell ref="H25:J25"/>
    <mergeCell ref="C26:D26"/>
    <mergeCell ref="E26:G26"/>
    <mergeCell ref="H26:J26"/>
    <mergeCell ref="A31:D31"/>
    <mergeCell ref="E31:G31"/>
    <mergeCell ref="H31:J31"/>
    <mergeCell ref="A33:J33"/>
    <mergeCell ref="C34:D34"/>
    <mergeCell ref="E34:G34"/>
    <mergeCell ref="H34:J34"/>
    <mergeCell ref="C29:D29"/>
    <mergeCell ref="E29:G29"/>
    <mergeCell ref="H29:J29"/>
    <mergeCell ref="C30:D30"/>
    <mergeCell ref="E30:G30"/>
    <mergeCell ref="H30:J30"/>
    <mergeCell ref="C37:D37"/>
    <mergeCell ref="E37:G37"/>
    <mergeCell ref="H37:J37"/>
    <mergeCell ref="A38:D38"/>
    <mergeCell ref="E38:G38"/>
    <mergeCell ref="H38:J38"/>
    <mergeCell ref="C35:D35"/>
    <mergeCell ref="E35:G35"/>
    <mergeCell ref="H35:J35"/>
    <mergeCell ref="C36:D36"/>
    <mergeCell ref="E36:G36"/>
    <mergeCell ref="H36:J36"/>
    <mergeCell ref="A44:J44"/>
    <mergeCell ref="C45:D45"/>
    <mergeCell ref="E45:G45"/>
    <mergeCell ref="H45:J45"/>
    <mergeCell ref="C46:D46"/>
    <mergeCell ref="E46:G46"/>
    <mergeCell ref="H46:J46"/>
    <mergeCell ref="A40:J40"/>
    <mergeCell ref="C41:D41"/>
    <mergeCell ref="E41:G41"/>
    <mergeCell ref="H41:J41"/>
    <mergeCell ref="A42:D42"/>
    <mergeCell ref="E42:G42"/>
    <mergeCell ref="H42:J42"/>
    <mergeCell ref="A51:D51"/>
    <mergeCell ref="E51:G51"/>
    <mergeCell ref="H51:J51"/>
    <mergeCell ref="A53:D53"/>
    <mergeCell ref="E53:G53"/>
    <mergeCell ref="H53:J53"/>
    <mergeCell ref="A47:D47"/>
    <mergeCell ref="E47:G47"/>
    <mergeCell ref="H47:J47"/>
    <mergeCell ref="A49:J49"/>
    <mergeCell ref="C50:D50"/>
    <mergeCell ref="E50:G50"/>
    <mergeCell ref="H50:J50"/>
    <mergeCell ref="A59:G59"/>
    <mergeCell ref="H59:J59"/>
    <mergeCell ref="A60:D60"/>
    <mergeCell ref="E60:G60"/>
    <mergeCell ref="H60:J60"/>
    <mergeCell ref="A61:D61"/>
    <mergeCell ref="E61:G61"/>
    <mergeCell ref="H61:J61"/>
    <mergeCell ref="A55:D55"/>
    <mergeCell ref="E55:G55"/>
    <mergeCell ref="H55:J55"/>
    <mergeCell ref="A57:J57"/>
    <mergeCell ref="A58:G58"/>
    <mergeCell ref="H58:J58"/>
    <mergeCell ref="A68:B68"/>
    <mergeCell ref="C68:D68"/>
    <mergeCell ref="E68:G68"/>
    <mergeCell ref="H68:J68"/>
    <mergeCell ref="A69:G69"/>
    <mergeCell ref="H69:J69"/>
    <mergeCell ref="A62:G62"/>
    <mergeCell ref="H62:J62"/>
    <mergeCell ref="A64:G64"/>
    <mergeCell ref="H64:J64"/>
    <mergeCell ref="A66:J66"/>
    <mergeCell ref="A67:B67"/>
    <mergeCell ref="C67:D67"/>
    <mergeCell ref="E67:G67"/>
    <mergeCell ref="H67:J67"/>
    <mergeCell ref="A1:J1"/>
    <mergeCell ref="A75:D75"/>
    <mergeCell ref="E75:G75"/>
    <mergeCell ref="H75:J75"/>
    <mergeCell ref="A77:G77"/>
    <mergeCell ref="H77:J77"/>
    <mergeCell ref="A79:C79"/>
    <mergeCell ref="E79:G79"/>
    <mergeCell ref="H79:J79"/>
    <mergeCell ref="A72:B72"/>
    <mergeCell ref="C72:D72"/>
    <mergeCell ref="E72:G72"/>
    <mergeCell ref="H72:J72"/>
    <mergeCell ref="A73:D73"/>
    <mergeCell ref="E73:G73"/>
    <mergeCell ref="H73:J73"/>
    <mergeCell ref="A70:B70"/>
    <mergeCell ref="C70:D70"/>
    <mergeCell ref="E70:G70"/>
    <mergeCell ref="H70:J70"/>
    <mergeCell ref="A71:B71"/>
    <mergeCell ref="C71:D71"/>
    <mergeCell ref="E71:G71"/>
    <mergeCell ref="H71:J71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61" workbookViewId="0">
      <selection activeCell="H76" sqref="H76:J76"/>
    </sheetView>
  </sheetViews>
  <sheetFormatPr defaultRowHeight="15" x14ac:dyDescent="0.25"/>
  <cols>
    <col min="1" max="1" width="8.28515625" customWidth="1"/>
    <col min="2" max="2" width="2" bestFit="1" customWidth="1"/>
    <col min="3" max="3" width="15.5703125" customWidth="1"/>
    <col min="4" max="4" width="26.5703125" customWidth="1"/>
    <col min="5" max="5" width="8.28515625" customWidth="1"/>
    <col min="6" max="6" width="7.42578125" customWidth="1"/>
    <col min="7" max="7" width="8.28515625" customWidth="1"/>
    <col min="8" max="8" width="5.42578125" customWidth="1"/>
    <col min="9" max="9" width="8" customWidth="1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92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134" t="s">
        <v>1</v>
      </c>
      <c r="B4" s="135"/>
      <c r="C4" s="135"/>
      <c r="D4" s="136"/>
      <c r="E4" s="137">
        <f>E8</f>
        <v>1169.04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ht="32.25" customHeight="1" x14ac:dyDescent="0.25">
      <c r="A6" s="143" t="s">
        <v>3</v>
      </c>
      <c r="B6" s="144"/>
      <c r="C6" s="144"/>
      <c r="D6" s="145"/>
      <c r="E6" s="83">
        <f>'CARGOS E SAL BASE'!F13</f>
        <v>978.24</v>
      </c>
      <c r="F6" s="83"/>
      <c r="G6" s="83"/>
      <c r="H6" s="83"/>
      <c r="I6" s="83"/>
      <c r="J6" s="83"/>
    </row>
    <row r="7" spans="1:10" ht="36" customHeight="1" x14ac:dyDescent="0.25">
      <c r="A7" s="131" t="s">
        <v>4</v>
      </c>
      <c r="B7" s="132"/>
      <c r="C7" s="132"/>
      <c r="D7" s="133"/>
      <c r="E7" s="83">
        <f>20%*954</f>
        <v>190.8</v>
      </c>
      <c r="F7" s="83"/>
      <c r="G7" s="83"/>
      <c r="H7" s="83"/>
      <c r="I7" s="83"/>
      <c r="J7" s="83"/>
    </row>
    <row r="8" spans="1:10" x14ac:dyDescent="0.25">
      <c r="A8" s="119" t="s">
        <v>5</v>
      </c>
      <c r="B8" s="119"/>
      <c r="C8" s="119"/>
      <c r="D8" s="119"/>
      <c r="E8" s="90">
        <f>SUM(E6+E7)</f>
        <v>1169.04</v>
      </c>
      <c r="F8" s="90"/>
      <c r="G8" s="90"/>
      <c r="H8" s="90"/>
      <c r="I8" s="90"/>
      <c r="J8" s="90"/>
    </row>
    <row r="9" spans="1:10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97" t="s">
        <v>6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0" x14ac:dyDescent="0.25">
      <c r="A11" s="119" t="s">
        <v>7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233.80799999999999</v>
      </c>
      <c r="I12" s="83"/>
      <c r="J12" s="83"/>
    </row>
    <row r="13" spans="1:10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93.523200000000003</v>
      </c>
      <c r="I13" s="83"/>
      <c r="J13" s="83"/>
    </row>
    <row r="14" spans="1:10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17.535599999999999</v>
      </c>
      <c r="I14" s="83"/>
      <c r="J14" s="83"/>
    </row>
    <row r="15" spans="1:10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11.6904</v>
      </c>
      <c r="I15" s="83"/>
      <c r="J15" s="83"/>
    </row>
    <row r="16" spans="1:10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2.3380800000000002</v>
      </c>
      <c r="I16" s="83"/>
      <c r="J16" s="83"/>
    </row>
    <row r="17" spans="1:10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7.01424</v>
      </c>
      <c r="I17" s="83"/>
      <c r="J17" s="83"/>
    </row>
    <row r="18" spans="1:10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29.225999999999999</v>
      </c>
      <c r="I18" s="83"/>
      <c r="J18" s="83"/>
    </row>
    <row r="19" spans="1:10" x14ac:dyDescent="0.25">
      <c r="A19" s="68" t="s">
        <v>16</v>
      </c>
      <c r="B19" s="68"/>
      <c r="C19" s="68"/>
      <c r="D19" s="68"/>
      <c r="E19" s="69">
        <f>SUM(E12:G18)</f>
        <v>0.33800000000000008</v>
      </c>
      <c r="F19" s="70"/>
      <c r="G19" s="71"/>
      <c r="H19" s="65">
        <f>SUM(H12:J18)</f>
        <v>395.13551999999993</v>
      </c>
      <c r="I19" s="65"/>
      <c r="J19" s="65"/>
    </row>
    <row r="20" spans="1:10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25">
      <c r="A21" s="119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0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97.416103199999995</v>
      </c>
      <c r="I22" s="83"/>
      <c r="J22" s="83"/>
    </row>
    <row r="23" spans="1:10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129.8920344</v>
      </c>
      <c r="I23" s="83"/>
      <c r="J23" s="83"/>
    </row>
    <row r="24" spans="1:10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22.726137599999998</v>
      </c>
      <c r="I24" s="83"/>
      <c r="J24" s="83"/>
    </row>
    <row r="25" spans="1:10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16.237965599999999</v>
      </c>
      <c r="I25" s="83"/>
      <c r="J25" s="83"/>
    </row>
    <row r="26" spans="1:10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3.8929032000000001</v>
      </c>
      <c r="I26" s="83"/>
      <c r="J26" s="83"/>
    </row>
    <row r="27" spans="1:10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3.2499311999999998</v>
      </c>
      <c r="I27" s="83"/>
      <c r="J27" s="83"/>
    </row>
    <row r="28" spans="1:10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0.86508960000000001</v>
      </c>
      <c r="I28" s="83"/>
      <c r="J28" s="83"/>
    </row>
    <row r="29" spans="1:10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0.24549840000000001</v>
      </c>
      <c r="I29" s="83"/>
      <c r="J29" s="83"/>
    </row>
    <row r="30" spans="1:10" x14ac:dyDescent="0.25">
      <c r="A30" s="68" t="s">
        <v>27</v>
      </c>
      <c r="B30" s="68"/>
      <c r="C30" s="68"/>
      <c r="D30" s="68"/>
      <c r="E30" s="69">
        <f>SUM(E22:G29)</f>
        <v>0.23483000000000001</v>
      </c>
      <c r="F30" s="70"/>
      <c r="G30" s="71"/>
      <c r="H30" s="65">
        <f>SUM(H22:J29)</f>
        <v>274.52566319999994</v>
      </c>
      <c r="I30" s="65"/>
      <c r="J30" s="65"/>
    </row>
    <row r="31" spans="1:10" x14ac:dyDescent="0.25">
      <c r="E31" s="6"/>
      <c r="F31" s="6"/>
      <c r="G31" s="6"/>
      <c r="H31" s="16"/>
      <c r="I31" s="16"/>
      <c r="J31" s="16"/>
    </row>
    <row r="32" spans="1:10" x14ac:dyDescent="0.25">
      <c r="A32" s="119" t="s">
        <v>32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4.8748968000000001</v>
      </c>
      <c r="I33" s="83"/>
      <c r="J33" s="83"/>
    </row>
    <row r="34" spans="1:10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1.9522968000000001</v>
      </c>
      <c r="I34" s="83"/>
      <c r="J34" s="83"/>
    </row>
    <row r="35" spans="1:10" ht="42.75" customHeight="1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37.409280000000003</v>
      </c>
      <c r="I35" s="83"/>
      <c r="J35" s="83"/>
    </row>
    <row r="36" spans="1:10" ht="53.25" customHeight="1" x14ac:dyDescent="0.25">
      <c r="A36" s="4" t="s">
        <v>37</v>
      </c>
      <c r="B36" s="1">
        <v>4</v>
      </c>
      <c r="C36" s="74" t="s">
        <v>31</v>
      </c>
      <c r="D36" s="75"/>
      <c r="E36" s="82">
        <v>8.0000000000000002E-3</v>
      </c>
      <c r="F36" s="82"/>
      <c r="G36" s="82"/>
      <c r="H36" s="83">
        <f>E36*E8</f>
        <v>9.3523200000000006</v>
      </c>
      <c r="I36" s="83"/>
      <c r="J36" s="83"/>
    </row>
    <row r="37" spans="1:10" x14ac:dyDescent="0.25">
      <c r="A37" s="68" t="s">
        <v>33</v>
      </c>
      <c r="B37" s="68"/>
      <c r="C37" s="68"/>
      <c r="D37" s="68"/>
      <c r="E37" s="69">
        <f>SUM(E33:G36)</f>
        <v>4.5839999999999999E-2</v>
      </c>
      <c r="F37" s="70"/>
      <c r="G37" s="71"/>
      <c r="H37" s="65">
        <f>SUM(H33:J36)</f>
        <v>53.588793600000002</v>
      </c>
      <c r="I37" s="65"/>
      <c r="J37" s="65"/>
    </row>
    <row r="38" spans="1:10" x14ac:dyDescent="0.25">
      <c r="E38" s="6"/>
      <c r="F38" s="6"/>
      <c r="G38" s="6"/>
      <c r="H38" s="16"/>
      <c r="I38" s="16"/>
      <c r="J38" s="16"/>
    </row>
    <row r="39" spans="1:10" x14ac:dyDescent="0.25">
      <c r="A39" s="119" t="s">
        <v>34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ht="45" customHeight="1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103.7756808</v>
      </c>
      <c r="I40" s="83"/>
      <c r="J40" s="83"/>
    </row>
    <row r="41" spans="1:10" x14ac:dyDescent="0.25">
      <c r="A41" s="68" t="s">
        <v>36</v>
      </c>
      <c r="B41" s="68"/>
      <c r="C41" s="68"/>
      <c r="D41" s="68"/>
      <c r="E41" s="69">
        <f>SUM(E40:G40)</f>
        <v>8.8770000000000002E-2</v>
      </c>
      <c r="F41" s="70"/>
      <c r="G41" s="71"/>
      <c r="H41" s="65">
        <f>H40</f>
        <v>103.7756808</v>
      </c>
      <c r="I41" s="65"/>
      <c r="J41" s="65"/>
    </row>
    <row r="42" spans="1:10" x14ac:dyDescent="0.25">
      <c r="E42" s="6"/>
      <c r="F42" s="6"/>
      <c r="G42" s="6"/>
      <c r="H42" s="16"/>
      <c r="I42" s="16"/>
      <c r="J42" s="16"/>
    </row>
    <row r="43" spans="1:10" x14ac:dyDescent="0.25">
      <c r="A43" s="119" t="s">
        <v>39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54" customHeight="1" x14ac:dyDescent="0.25">
      <c r="A44" s="4" t="s">
        <v>40</v>
      </c>
      <c r="B44" s="4">
        <v>1</v>
      </c>
      <c r="C44" s="98" t="s">
        <v>42</v>
      </c>
      <c r="D44" s="99"/>
      <c r="E44" s="100">
        <v>3.3E-4</v>
      </c>
      <c r="F44" s="100"/>
      <c r="G44" s="100"/>
      <c r="H44" s="83">
        <f>E44*E8</f>
        <v>0.38578319999999999</v>
      </c>
      <c r="I44" s="83"/>
      <c r="J44" s="83"/>
    </row>
    <row r="45" spans="1:10" ht="103.5" customHeight="1" x14ac:dyDescent="0.25">
      <c r="A45" s="4" t="s">
        <v>40</v>
      </c>
      <c r="B45" s="1">
        <v>2</v>
      </c>
      <c r="C45" s="74" t="s">
        <v>43</v>
      </c>
      <c r="D45" s="75"/>
      <c r="E45" s="82">
        <v>2.5999999999999998E-4</v>
      </c>
      <c r="F45" s="82"/>
      <c r="G45" s="82"/>
      <c r="H45" s="83">
        <f>E45*E8</f>
        <v>0.30395039999999995</v>
      </c>
      <c r="I45" s="83"/>
      <c r="J45" s="83"/>
    </row>
    <row r="46" spans="1:10" x14ac:dyDescent="0.25">
      <c r="A46" s="68" t="s">
        <v>41</v>
      </c>
      <c r="B46" s="68"/>
      <c r="C46" s="68"/>
      <c r="D46" s="68"/>
      <c r="E46" s="69">
        <f>SUM(E44:G45)</f>
        <v>5.9000000000000003E-4</v>
      </c>
      <c r="F46" s="70"/>
      <c r="G46" s="71"/>
      <c r="H46" s="65">
        <f>SUM(H44:J45)</f>
        <v>0.68973359999999995</v>
      </c>
      <c r="I46" s="65"/>
      <c r="J46" s="65"/>
    </row>
    <row r="47" spans="1:10" x14ac:dyDescent="0.25">
      <c r="E47" s="6"/>
      <c r="F47" s="6"/>
      <c r="G47" s="6"/>
      <c r="H47" s="16"/>
      <c r="I47" s="16"/>
      <c r="J47" s="16"/>
    </row>
    <row r="48" spans="1:10" x14ac:dyDescent="0.25">
      <c r="A48" s="119" t="s">
        <v>44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ht="81.75" customHeight="1" x14ac:dyDescent="0.25">
      <c r="A49" s="4" t="s">
        <v>56</v>
      </c>
      <c r="B49" s="4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3.1914791999999998</v>
      </c>
      <c r="I49" s="83"/>
      <c r="J49" s="83"/>
    </row>
    <row r="50" spans="1:10" x14ac:dyDescent="0.25">
      <c r="A50" s="68" t="s">
        <v>57</v>
      </c>
      <c r="B50" s="68"/>
      <c r="C50" s="68"/>
      <c r="D50" s="68"/>
      <c r="E50" s="69">
        <f>SUM(E49:G49)</f>
        <v>2.7299999999999998E-3</v>
      </c>
      <c r="F50" s="70"/>
      <c r="G50" s="71"/>
      <c r="H50" s="65">
        <f>H49</f>
        <v>3.1914791999999998</v>
      </c>
      <c r="I50" s="65"/>
      <c r="J50" s="65"/>
    </row>
    <row r="51" spans="1:10" x14ac:dyDescent="0.25">
      <c r="E51" s="6"/>
      <c r="F51" s="6"/>
      <c r="G51" s="6"/>
      <c r="H51" s="16"/>
      <c r="I51" s="16"/>
      <c r="J51" s="16"/>
    </row>
    <row r="52" spans="1:10" x14ac:dyDescent="0.25">
      <c r="A52" s="68" t="s">
        <v>46</v>
      </c>
      <c r="B52" s="68"/>
      <c r="C52" s="68"/>
      <c r="D52" s="68"/>
      <c r="E52" s="69">
        <v>0.75077000000000005</v>
      </c>
      <c r="F52" s="70"/>
      <c r="G52" s="71"/>
      <c r="H52" s="65">
        <f>SUM(H50,H46,H41,H37,H30,H19)</f>
        <v>830.90687039999989</v>
      </c>
      <c r="I52" s="65"/>
      <c r="J52" s="65"/>
    </row>
    <row r="53" spans="1:10" x14ac:dyDescent="0.25">
      <c r="E53" s="6"/>
      <c r="F53" s="6"/>
      <c r="G53" s="6"/>
      <c r="H53" s="16"/>
      <c r="I53" s="16"/>
      <c r="J53" s="16"/>
    </row>
    <row r="54" spans="1:10" x14ac:dyDescent="0.25">
      <c r="A54" s="68" t="s">
        <v>47</v>
      </c>
      <c r="B54" s="68"/>
      <c r="C54" s="68"/>
      <c r="D54" s="68"/>
      <c r="E54" s="69">
        <v>0.75077000000000005</v>
      </c>
      <c r="F54" s="70"/>
      <c r="G54" s="71"/>
      <c r="H54" s="65">
        <f>E8+H52</f>
        <v>1999.9468703999999</v>
      </c>
      <c r="I54" s="65"/>
      <c r="J54" s="65"/>
    </row>
    <row r="55" spans="1:10" x14ac:dyDescent="0.25">
      <c r="E55" s="6"/>
      <c r="F55" s="6"/>
      <c r="G55" s="6"/>
      <c r="H55" s="16"/>
      <c r="I55" s="16"/>
      <c r="J55" s="16"/>
    </row>
    <row r="56" spans="1:10" x14ac:dyDescent="0.25">
      <c r="A56" s="97" t="s">
        <v>48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0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0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</row>
    <row r="59" spans="1:10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0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0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2" spans="1:10" x14ac:dyDescent="0.25">
      <c r="E62" s="6"/>
      <c r="F62" s="6"/>
      <c r="G62" s="6"/>
      <c r="H62" s="16"/>
      <c r="I62" s="16"/>
      <c r="J62" s="16"/>
    </row>
    <row r="63" spans="1:10" ht="35.25" customHeight="1" x14ac:dyDescent="0.25">
      <c r="A63" s="91" t="s">
        <v>55</v>
      </c>
      <c r="B63" s="92"/>
      <c r="C63" s="92"/>
      <c r="D63" s="92"/>
      <c r="E63" s="92"/>
      <c r="F63" s="92"/>
      <c r="G63" s="93"/>
      <c r="H63" s="90">
        <f>H54+H61</f>
        <v>2423.5168703999998</v>
      </c>
      <c r="I63" s="90"/>
      <c r="J63" s="90"/>
    </row>
    <row r="64" spans="1:10" x14ac:dyDescent="0.25">
      <c r="E64" s="6"/>
      <c r="F64" s="6"/>
      <c r="G64" s="6"/>
      <c r="H64" s="16"/>
      <c r="I64" s="16"/>
      <c r="J64" s="16"/>
    </row>
    <row r="65" spans="1:10" x14ac:dyDescent="0.25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121.17584352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242.35168704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363.52753056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121.17584352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72.705506111999995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15.752859657599998</v>
      </c>
      <c r="I71" s="80"/>
      <c r="J71" s="81"/>
    </row>
    <row r="72" spans="1:10" x14ac:dyDescent="0.25">
      <c r="A72" s="68" t="s">
        <v>65</v>
      </c>
      <c r="B72" s="68"/>
      <c r="C72" s="68"/>
      <c r="D72" s="68"/>
      <c r="E72" s="69">
        <f>SUM(E69:G71)</f>
        <v>8.6500000000000007E-2</v>
      </c>
      <c r="F72" s="70"/>
      <c r="G72" s="71"/>
      <c r="H72" s="65">
        <f>SUM(H69:J71)</f>
        <v>209.63420928959999</v>
      </c>
      <c r="I72" s="65"/>
      <c r="J72" s="65"/>
    </row>
    <row r="73" spans="1:10" x14ac:dyDescent="0.25">
      <c r="E73" s="6"/>
      <c r="F73" s="6"/>
      <c r="G73" s="6"/>
      <c r="H73" s="16"/>
      <c r="I73" s="16"/>
      <c r="J73" s="16"/>
    </row>
    <row r="74" spans="1:10" x14ac:dyDescent="0.25">
      <c r="A74" s="68" t="s">
        <v>66</v>
      </c>
      <c r="B74" s="68"/>
      <c r="C74" s="68"/>
      <c r="D74" s="68"/>
      <c r="E74" s="69">
        <f>SUM(E66:G67,E69:G71)</f>
        <v>0.23650000000000002</v>
      </c>
      <c r="F74" s="70"/>
      <c r="G74" s="71"/>
      <c r="H74" s="65">
        <f>H72+H68</f>
        <v>573.16173984960005</v>
      </c>
      <c r="I74" s="65"/>
      <c r="J74" s="65"/>
    </row>
    <row r="75" spans="1:10" x14ac:dyDescent="0.25">
      <c r="E75" s="6"/>
      <c r="F75" s="6"/>
      <c r="G75" s="6"/>
      <c r="H75" s="16"/>
      <c r="I75" s="16"/>
      <c r="J75" s="16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2996.6786102495998</v>
      </c>
      <c r="I76" s="65"/>
      <c r="J76" s="65"/>
    </row>
    <row r="77" spans="1:10" x14ac:dyDescent="0.25">
      <c r="E77" s="6"/>
      <c r="F77" s="6"/>
      <c r="G77" s="6"/>
      <c r="H77" s="16"/>
      <c r="I77" s="16"/>
      <c r="J77" s="16"/>
    </row>
    <row r="78" spans="1:10" x14ac:dyDescent="0.25">
      <c r="A78" s="62" t="s">
        <v>68</v>
      </c>
      <c r="B78" s="63"/>
      <c r="C78" s="64"/>
      <c r="D78" s="9" t="s">
        <v>69</v>
      </c>
      <c r="E78" s="62">
        <v>100</v>
      </c>
      <c r="F78" s="63"/>
      <c r="G78" s="64"/>
      <c r="H78" s="65">
        <f>E78*H76</f>
        <v>299667.86102496</v>
      </c>
      <c r="I78" s="65"/>
      <c r="J78" s="65"/>
    </row>
  </sheetData>
  <mergeCells count="163">
    <mergeCell ref="B2:J2"/>
    <mergeCell ref="A3:J3"/>
    <mergeCell ref="A4:D4"/>
    <mergeCell ref="E4:J4"/>
    <mergeCell ref="A5:J5"/>
    <mergeCell ref="A6:D6"/>
    <mergeCell ref="E6:J6"/>
    <mergeCell ref="A11:J11"/>
    <mergeCell ref="C12:D12"/>
    <mergeCell ref="E12:G12"/>
    <mergeCell ref="H12:J12"/>
    <mergeCell ref="C13:D13"/>
    <mergeCell ref="E13:G13"/>
    <mergeCell ref="H13:J13"/>
    <mergeCell ref="A7:D7"/>
    <mergeCell ref="E7:J7"/>
    <mergeCell ref="A8:D8"/>
    <mergeCell ref="E8:J8"/>
    <mergeCell ref="A9:J9"/>
    <mergeCell ref="A10:J10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A20:J20"/>
    <mergeCell ref="A21:J21"/>
    <mergeCell ref="C22:D22"/>
    <mergeCell ref="E22:G22"/>
    <mergeCell ref="H22:J22"/>
    <mergeCell ref="C23:D23"/>
    <mergeCell ref="E23:G23"/>
    <mergeCell ref="H23:J23"/>
    <mergeCell ref="C18:D18"/>
    <mergeCell ref="E18:G18"/>
    <mergeCell ref="H18:J18"/>
    <mergeCell ref="A19:D19"/>
    <mergeCell ref="E19:G19"/>
    <mergeCell ref="H19:J1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A30:D30"/>
    <mergeCell ref="E30:G30"/>
    <mergeCell ref="H30:J30"/>
    <mergeCell ref="A32:J32"/>
    <mergeCell ref="C33:D33"/>
    <mergeCell ref="E33:G33"/>
    <mergeCell ref="H33:J33"/>
    <mergeCell ref="C28:D28"/>
    <mergeCell ref="E28:G28"/>
    <mergeCell ref="H28:J28"/>
    <mergeCell ref="C29:D29"/>
    <mergeCell ref="E29:G29"/>
    <mergeCell ref="H29:J29"/>
    <mergeCell ref="C36:D36"/>
    <mergeCell ref="E36:G36"/>
    <mergeCell ref="H36:J36"/>
    <mergeCell ref="A37:D37"/>
    <mergeCell ref="E37:G37"/>
    <mergeCell ref="H37:J37"/>
    <mergeCell ref="C34:D34"/>
    <mergeCell ref="E34:G34"/>
    <mergeCell ref="H34:J34"/>
    <mergeCell ref="C35:D35"/>
    <mergeCell ref="E35:G35"/>
    <mergeCell ref="H35:J35"/>
    <mergeCell ref="A43:J43"/>
    <mergeCell ref="C44:D44"/>
    <mergeCell ref="E44:G44"/>
    <mergeCell ref="H44:J44"/>
    <mergeCell ref="C45:D45"/>
    <mergeCell ref="E45:G45"/>
    <mergeCell ref="H45:J45"/>
    <mergeCell ref="A39:J39"/>
    <mergeCell ref="C40:D40"/>
    <mergeCell ref="E40:G40"/>
    <mergeCell ref="H40:J40"/>
    <mergeCell ref="A41:D41"/>
    <mergeCell ref="E41:G41"/>
    <mergeCell ref="H41:J41"/>
    <mergeCell ref="A50:D50"/>
    <mergeCell ref="E50:G50"/>
    <mergeCell ref="H50:J50"/>
    <mergeCell ref="A52:D52"/>
    <mergeCell ref="E52:G52"/>
    <mergeCell ref="H52:J52"/>
    <mergeCell ref="A46:D46"/>
    <mergeCell ref="E46:G46"/>
    <mergeCell ref="H46:J46"/>
    <mergeCell ref="A48:J48"/>
    <mergeCell ref="C49:D49"/>
    <mergeCell ref="E49:G49"/>
    <mergeCell ref="H49:J49"/>
    <mergeCell ref="A58:G58"/>
    <mergeCell ref="H58:J58"/>
    <mergeCell ref="A59:D59"/>
    <mergeCell ref="E59:G59"/>
    <mergeCell ref="H59:J59"/>
    <mergeCell ref="A60:D60"/>
    <mergeCell ref="E60:G60"/>
    <mergeCell ref="H60:J60"/>
    <mergeCell ref="A54:D54"/>
    <mergeCell ref="E54:G54"/>
    <mergeCell ref="H54:J54"/>
    <mergeCell ref="A56:J56"/>
    <mergeCell ref="A57:G57"/>
    <mergeCell ref="H57:J57"/>
    <mergeCell ref="A67:B67"/>
    <mergeCell ref="C67:D67"/>
    <mergeCell ref="E67:G67"/>
    <mergeCell ref="H67:J67"/>
    <mergeCell ref="A68:G68"/>
    <mergeCell ref="H68:J68"/>
    <mergeCell ref="A61:G61"/>
    <mergeCell ref="H61:J61"/>
    <mergeCell ref="A63:G63"/>
    <mergeCell ref="H63:J63"/>
    <mergeCell ref="A65:J65"/>
    <mergeCell ref="A66:B66"/>
    <mergeCell ref="C66:D66"/>
    <mergeCell ref="E66:G66"/>
    <mergeCell ref="H66:J66"/>
    <mergeCell ref="A1:J1"/>
    <mergeCell ref="A74:D74"/>
    <mergeCell ref="E74:G74"/>
    <mergeCell ref="H74:J74"/>
    <mergeCell ref="A76:G76"/>
    <mergeCell ref="H76:J76"/>
    <mergeCell ref="A78:C78"/>
    <mergeCell ref="E78:G78"/>
    <mergeCell ref="H78:J78"/>
    <mergeCell ref="A71:B71"/>
    <mergeCell ref="C71:D71"/>
    <mergeCell ref="E71:G71"/>
    <mergeCell ref="H71:J71"/>
    <mergeCell ref="A72:D72"/>
    <mergeCell ref="E72:G72"/>
    <mergeCell ref="H72:J72"/>
    <mergeCell ref="A69:B69"/>
    <mergeCell ref="C69:D69"/>
    <mergeCell ref="E69:G69"/>
    <mergeCell ref="H69:J69"/>
    <mergeCell ref="A70:B70"/>
    <mergeCell ref="C70:D70"/>
    <mergeCell ref="E70:G70"/>
    <mergeCell ref="H70:J7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64" workbookViewId="0">
      <selection activeCell="C44" sqref="C44:D44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24.28515625" customWidth="1"/>
    <col min="4" max="4" width="31.28515625" customWidth="1"/>
    <col min="5" max="5" width="7.7109375" customWidth="1"/>
    <col min="6" max="6" width="5" customWidth="1"/>
    <col min="7" max="7" width="4.85546875" customWidth="1"/>
    <col min="8" max="8" width="6.5703125" customWidth="1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93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134" t="s">
        <v>1</v>
      </c>
      <c r="B4" s="135"/>
      <c r="C4" s="135"/>
      <c r="D4" s="136"/>
      <c r="E4" s="137">
        <f>E8</f>
        <v>2112.5500000000002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ht="21.75" customHeight="1" x14ac:dyDescent="0.25">
      <c r="A6" s="143" t="s">
        <v>3</v>
      </c>
      <c r="B6" s="144"/>
      <c r="C6" s="144"/>
      <c r="D6" s="145"/>
      <c r="E6" s="83">
        <f>'CARGOS E SAL BASE'!F14</f>
        <v>1921.75</v>
      </c>
      <c r="F6" s="83"/>
      <c r="G6" s="83"/>
      <c r="H6" s="83"/>
      <c r="I6" s="83"/>
      <c r="J6" s="83"/>
    </row>
    <row r="7" spans="1:10" ht="55.5" customHeight="1" x14ac:dyDescent="0.25">
      <c r="A7" s="131" t="s">
        <v>4</v>
      </c>
      <c r="B7" s="132"/>
      <c r="C7" s="132"/>
      <c r="D7" s="133"/>
      <c r="E7" s="83">
        <f>20%*954</f>
        <v>190.8</v>
      </c>
      <c r="F7" s="83"/>
      <c r="G7" s="83"/>
      <c r="H7" s="83"/>
      <c r="I7" s="83"/>
      <c r="J7" s="83"/>
    </row>
    <row r="8" spans="1:10" x14ac:dyDescent="0.25">
      <c r="A8" s="119" t="s">
        <v>5</v>
      </c>
      <c r="B8" s="119"/>
      <c r="C8" s="119"/>
      <c r="D8" s="119"/>
      <c r="E8" s="90">
        <f>SUM(E6+E7)</f>
        <v>2112.5500000000002</v>
      </c>
      <c r="F8" s="90"/>
      <c r="G8" s="90"/>
      <c r="H8" s="90"/>
      <c r="I8" s="90"/>
      <c r="J8" s="90"/>
    </row>
    <row r="9" spans="1:10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97" t="s">
        <v>6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0" x14ac:dyDescent="0.25">
      <c r="A11" s="119" t="s">
        <v>7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422.51000000000005</v>
      </c>
      <c r="I12" s="83"/>
      <c r="J12" s="83"/>
    </row>
    <row r="13" spans="1:10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169.00400000000002</v>
      </c>
      <c r="I13" s="83"/>
      <c r="J13" s="83"/>
    </row>
    <row r="14" spans="1:10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31.68825</v>
      </c>
      <c r="I14" s="83"/>
      <c r="J14" s="83"/>
    </row>
    <row r="15" spans="1:10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21.125500000000002</v>
      </c>
      <c r="I15" s="83"/>
      <c r="J15" s="83"/>
    </row>
    <row r="16" spans="1:10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4.2251000000000003</v>
      </c>
      <c r="I16" s="83"/>
      <c r="J16" s="83"/>
    </row>
    <row r="17" spans="1:10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12.675300000000002</v>
      </c>
      <c r="I17" s="83"/>
      <c r="J17" s="83"/>
    </row>
    <row r="18" spans="1:10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52.813750000000006</v>
      </c>
      <c r="I18" s="83"/>
      <c r="J18" s="83"/>
    </row>
    <row r="19" spans="1:10" x14ac:dyDescent="0.25">
      <c r="A19" s="68" t="s">
        <v>16</v>
      </c>
      <c r="B19" s="68"/>
      <c r="C19" s="68"/>
      <c r="D19" s="68"/>
      <c r="E19" s="69">
        <f>SUM(E12:G18)</f>
        <v>0.33800000000000008</v>
      </c>
      <c r="F19" s="70"/>
      <c r="G19" s="71"/>
      <c r="H19" s="65">
        <f>SUM(H12:J18)</f>
        <v>714.04190000000017</v>
      </c>
      <c r="I19" s="65"/>
      <c r="J19" s="65"/>
    </row>
    <row r="20" spans="1:10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25">
      <c r="A21" s="119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0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176.03879150000003</v>
      </c>
      <c r="I22" s="83"/>
      <c r="J22" s="83"/>
    </row>
    <row r="23" spans="1:10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234.72543050000002</v>
      </c>
      <c r="I23" s="83"/>
      <c r="J23" s="83"/>
    </row>
    <row r="24" spans="1:10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41.067972000000005</v>
      </c>
      <c r="I24" s="83"/>
      <c r="J24" s="83"/>
    </row>
    <row r="25" spans="1:10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29.343319500000003</v>
      </c>
      <c r="I25" s="83"/>
      <c r="J25" s="83"/>
    </row>
    <row r="26" spans="1:10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7.0347915000000008</v>
      </c>
      <c r="I26" s="83"/>
      <c r="J26" s="83"/>
    </row>
    <row r="27" spans="1:10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5.8728890000000007</v>
      </c>
      <c r="I27" s="83"/>
      <c r="J27" s="83"/>
    </row>
    <row r="28" spans="1:10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1.5632870000000001</v>
      </c>
      <c r="I28" s="83"/>
      <c r="J28" s="83"/>
    </row>
    <row r="29" spans="1:10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0.44363550000000007</v>
      </c>
      <c r="I29" s="83"/>
      <c r="J29" s="83"/>
    </row>
    <row r="30" spans="1:10" x14ac:dyDescent="0.25">
      <c r="A30" s="68" t="s">
        <v>27</v>
      </c>
      <c r="B30" s="68"/>
      <c r="C30" s="68"/>
      <c r="D30" s="68"/>
      <c r="E30" s="69">
        <f>SUM(E22:G29)</f>
        <v>0.23483000000000001</v>
      </c>
      <c r="F30" s="70"/>
      <c r="G30" s="71"/>
      <c r="H30" s="65">
        <f>SUM(H22:J29)</f>
        <v>496.09011650000002</v>
      </c>
      <c r="I30" s="65"/>
      <c r="J30" s="65"/>
    </row>
    <row r="31" spans="1:10" x14ac:dyDescent="0.25">
      <c r="E31" s="6"/>
      <c r="F31" s="6"/>
      <c r="G31" s="6"/>
      <c r="H31" s="16"/>
      <c r="I31" s="16"/>
      <c r="J31" s="16"/>
    </row>
    <row r="32" spans="1:10" x14ac:dyDescent="0.25">
      <c r="A32" s="119" t="s">
        <v>32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8.809333500000001</v>
      </c>
      <c r="I33" s="83"/>
      <c r="J33" s="83"/>
    </row>
    <row r="34" spans="1:10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3.5279585000000004</v>
      </c>
      <c r="I34" s="83"/>
      <c r="J34" s="83"/>
    </row>
    <row r="35" spans="1:10" ht="39" customHeight="1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67.601600000000005</v>
      </c>
      <c r="I35" s="83"/>
      <c r="J35" s="83"/>
    </row>
    <row r="36" spans="1:10" ht="33.75" customHeight="1" x14ac:dyDescent="0.25">
      <c r="A36" s="4" t="s">
        <v>37</v>
      </c>
      <c r="B36" s="1">
        <v>4</v>
      </c>
      <c r="C36" s="154" t="s">
        <v>31</v>
      </c>
      <c r="D36" s="155"/>
      <c r="E36" s="82">
        <v>8.0000000000000002E-3</v>
      </c>
      <c r="F36" s="82"/>
      <c r="G36" s="82"/>
      <c r="H36" s="83">
        <f>E36*E8</f>
        <v>16.900400000000001</v>
      </c>
      <c r="I36" s="83"/>
      <c r="J36" s="83"/>
    </row>
    <row r="37" spans="1:10" x14ac:dyDescent="0.25">
      <c r="A37" s="68" t="s">
        <v>33</v>
      </c>
      <c r="B37" s="68"/>
      <c r="C37" s="68"/>
      <c r="D37" s="68"/>
      <c r="E37" s="69">
        <f>SUM(E33:G36)</f>
        <v>4.5839999999999999E-2</v>
      </c>
      <c r="F37" s="70"/>
      <c r="G37" s="71"/>
      <c r="H37" s="65">
        <f>SUM(H33:J36)</f>
        <v>96.839292000000015</v>
      </c>
      <c r="I37" s="65"/>
      <c r="J37" s="65"/>
    </row>
    <row r="38" spans="1:10" x14ac:dyDescent="0.25">
      <c r="E38" s="6"/>
      <c r="F38" s="6"/>
      <c r="G38" s="6"/>
      <c r="H38" s="16"/>
      <c r="I38" s="16"/>
      <c r="J38" s="16"/>
    </row>
    <row r="39" spans="1:10" x14ac:dyDescent="0.25">
      <c r="A39" s="119" t="s">
        <v>34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187.53106350000002</v>
      </c>
      <c r="I40" s="83"/>
      <c r="J40" s="83"/>
    </row>
    <row r="41" spans="1:10" x14ac:dyDescent="0.25">
      <c r="A41" s="68" t="s">
        <v>36</v>
      </c>
      <c r="B41" s="68"/>
      <c r="C41" s="68"/>
      <c r="D41" s="68"/>
      <c r="E41" s="69">
        <f>SUM(E40:G40)</f>
        <v>8.8770000000000002E-2</v>
      </c>
      <c r="F41" s="70"/>
      <c r="G41" s="71"/>
      <c r="H41" s="65">
        <f>H40</f>
        <v>187.53106350000002</v>
      </c>
      <c r="I41" s="65"/>
      <c r="J41" s="65"/>
    </row>
    <row r="42" spans="1:10" x14ac:dyDescent="0.25">
      <c r="E42" s="6"/>
      <c r="F42" s="6"/>
      <c r="G42" s="6"/>
      <c r="H42" s="16"/>
      <c r="I42" s="16"/>
      <c r="J42" s="16"/>
    </row>
    <row r="43" spans="1:10" x14ac:dyDescent="0.25">
      <c r="A43" s="119" t="s">
        <v>39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34.5" customHeight="1" x14ac:dyDescent="0.25">
      <c r="A44" s="4" t="s">
        <v>40</v>
      </c>
      <c r="B44" s="4">
        <v>1</v>
      </c>
      <c r="C44" s="98" t="s">
        <v>42</v>
      </c>
      <c r="D44" s="99"/>
      <c r="E44" s="100">
        <v>3.3E-4</v>
      </c>
      <c r="F44" s="100"/>
      <c r="G44" s="100"/>
      <c r="H44" s="83">
        <f>E44*E8</f>
        <v>0.69714150000000008</v>
      </c>
      <c r="I44" s="83"/>
      <c r="J44" s="83"/>
    </row>
    <row r="45" spans="1:10" ht="63.75" customHeight="1" x14ac:dyDescent="0.25">
      <c r="A45" s="4" t="s">
        <v>40</v>
      </c>
      <c r="B45" s="1">
        <v>2</v>
      </c>
      <c r="C45" s="120" t="s">
        <v>43</v>
      </c>
      <c r="D45" s="121"/>
      <c r="E45" s="82">
        <v>2.5999999999999998E-4</v>
      </c>
      <c r="F45" s="82"/>
      <c r="G45" s="82"/>
      <c r="H45" s="83">
        <f>E45*E8</f>
        <v>0.54926299999999995</v>
      </c>
      <c r="I45" s="83"/>
      <c r="J45" s="83"/>
    </row>
    <row r="46" spans="1:10" x14ac:dyDescent="0.25">
      <c r="A46" s="68" t="s">
        <v>41</v>
      </c>
      <c r="B46" s="68"/>
      <c r="C46" s="68"/>
      <c r="D46" s="68"/>
      <c r="E46" s="69">
        <f>SUM(E44:G45)</f>
        <v>5.9000000000000003E-4</v>
      </c>
      <c r="F46" s="70"/>
      <c r="G46" s="71"/>
      <c r="H46" s="65">
        <f>SUM(H44:J45)</f>
        <v>1.2464045000000001</v>
      </c>
      <c r="I46" s="65"/>
      <c r="J46" s="65"/>
    </row>
    <row r="47" spans="1:10" x14ac:dyDescent="0.25">
      <c r="E47" s="6"/>
      <c r="F47" s="6"/>
      <c r="G47" s="6"/>
      <c r="H47" s="16"/>
      <c r="I47" s="16"/>
      <c r="J47" s="16"/>
    </row>
    <row r="48" spans="1:10" x14ac:dyDescent="0.25">
      <c r="A48" s="119" t="s">
        <v>44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ht="53.25" customHeight="1" x14ac:dyDescent="0.25">
      <c r="A49" s="4" t="s">
        <v>56</v>
      </c>
      <c r="B49" s="4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5.7672615</v>
      </c>
      <c r="I49" s="83"/>
      <c r="J49" s="83"/>
    </row>
    <row r="50" spans="1:10" x14ac:dyDescent="0.25">
      <c r="A50" s="68" t="s">
        <v>57</v>
      </c>
      <c r="B50" s="68"/>
      <c r="C50" s="68"/>
      <c r="D50" s="68"/>
      <c r="E50" s="69">
        <f>SUM(E49:G49)</f>
        <v>2.7299999999999998E-3</v>
      </c>
      <c r="F50" s="70"/>
      <c r="G50" s="71"/>
      <c r="H50" s="65">
        <f>H49</f>
        <v>5.7672615</v>
      </c>
      <c r="I50" s="65"/>
      <c r="J50" s="65"/>
    </row>
    <row r="51" spans="1:10" x14ac:dyDescent="0.25">
      <c r="E51" s="6"/>
      <c r="F51" s="6"/>
      <c r="G51" s="6"/>
      <c r="H51" s="16"/>
      <c r="I51" s="16"/>
      <c r="J51" s="16"/>
    </row>
    <row r="52" spans="1:10" x14ac:dyDescent="0.25">
      <c r="A52" s="68" t="s">
        <v>46</v>
      </c>
      <c r="B52" s="68"/>
      <c r="C52" s="68"/>
      <c r="D52" s="68"/>
      <c r="E52" s="69">
        <v>0.75077000000000005</v>
      </c>
      <c r="F52" s="70"/>
      <c r="G52" s="71"/>
      <c r="H52" s="65">
        <f>SUM(H50,H46,H41,H37,H30,H19)</f>
        <v>1501.5160380000002</v>
      </c>
      <c r="I52" s="65"/>
      <c r="J52" s="65"/>
    </row>
    <row r="53" spans="1:10" x14ac:dyDescent="0.25">
      <c r="E53" s="6"/>
      <c r="F53" s="6"/>
      <c r="G53" s="6"/>
      <c r="H53" s="16"/>
      <c r="I53" s="16"/>
      <c r="J53" s="16"/>
    </row>
    <row r="54" spans="1:10" x14ac:dyDescent="0.25">
      <c r="A54" s="68" t="s">
        <v>47</v>
      </c>
      <c r="B54" s="68"/>
      <c r="C54" s="68"/>
      <c r="D54" s="68"/>
      <c r="E54" s="69">
        <v>0.75077000000000005</v>
      </c>
      <c r="F54" s="70"/>
      <c r="G54" s="71"/>
      <c r="H54" s="65">
        <f>E8+H52</f>
        <v>3614.0660380000004</v>
      </c>
      <c r="I54" s="65"/>
      <c r="J54" s="65"/>
    </row>
    <row r="55" spans="1:10" x14ac:dyDescent="0.25">
      <c r="E55" s="6"/>
      <c r="F55" s="6"/>
      <c r="G55" s="6"/>
      <c r="H55" s="16"/>
      <c r="I55" s="16"/>
      <c r="J55" s="16"/>
    </row>
    <row r="56" spans="1:10" x14ac:dyDescent="0.25">
      <c r="A56" s="97" t="s">
        <v>48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0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0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</row>
    <row r="59" spans="1:10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0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0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2" spans="1:10" x14ac:dyDescent="0.25">
      <c r="E62" s="6"/>
      <c r="F62" s="6"/>
      <c r="G62" s="6"/>
      <c r="H62" s="16"/>
      <c r="I62" s="16"/>
      <c r="J62" s="16"/>
    </row>
    <row r="63" spans="1:10" x14ac:dyDescent="0.25">
      <c r="A63" s="84" t="s">
        <v>55</v>
      </c>
      <c r="B63" s="85"/>
      <c r="C63" s="85"/>
      <c r="D63" s="85"/>
      <c r="E63" s="85"/>
      <c r="F63" s="85"/>
      <c r="G63" s="86"/>
      <c r="H63" s="90">
        <f>H54+H61</f>
        <v>4037.6360380000006</v>
      </c>
      <c r="I63" s="90"/>
      <c r="J63" s="90"/>
    </row>
    <row r="64" spans="1:10" x14ac:dyDescent="0.25">
      <c r="E64" s="6"/>
      <c r="F64" s="6"/>
      <c r="G64" s="6"/>
      <c r="H64" s="16"/>
      <c r="I64" s="16"/>
      <c r="J64" s="16"/>
    </row>
    <row r="65" spans="1:10" x14ac:dyDescent="0.25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201.88180190000003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403.76360380000006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605.64540570000008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201.88180190000003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121.12908114000001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26.244634247000004</v>
      </c>
      <c r="I71" s="80"/>
      <c r="J71" s="81"/>
    </row>
    <row r="72" spans="1:10" x14ac:dyDescent="0.25">
      <c r="A72" s="68" t="s">
        <v>65</v>
      </c>
      <c r="B72" s="68"/>
      <c r="C72" s="68"/>
      <c r="D72" s="68"/>
      <c r="E72" s="69">
        <f>SUM(E69:G71)</f>
        <v>8.6500000000000007E-2</v>
      </c>
      <c r="F72" s="70"/>
      <c r="G72" s="71"/>
      <c r="H72" s="65">
        <f>SUM(H69:J71)</f>
        <v>349.25551728700009</v>
      </c>
      <c r="I72" s="65"/>
      <c r="J72" s="65"/>
    </row>
    <row r="73" spans="1:10" x14ac:dyDescent="0.25">
      <c r="E73" s="6"/>
      <c r="F73" s="6"/>
      <c r="G73" s="6"/>
      <c r="H73" s="16"/>
      <c r="I73" s="16"/>
      <c r="J73" s="16"/>
    </row>
    <row r="74" spans="1:10" x14ac:dyDescent="0.25">
      <c r="A74" s="68" t="s">
        <v>66</v>
      </c>
      <c r="B74" s="68"/>
      <c r="C74" s="68"/>
      <c r="D74" s="68"/>
      <c r="E74" s="69">
        <f>SUM(E66:G67,E69:G71)</f>
        <v>0.23650000000000002</v>
      </c>
      <c r="F74" s="70"/>
      <c r="G74" s="71"/>
      <c r="H74" s="65">
        <f>H72+H68</f>
        <v>954.90092298700017</v>
      </c>
      <c r="I74" s="65"/>
      <c r="J74" s="65"/>
    </row>
    <row r="75" spans="1:10" x14ac:dyDescent="0.25">
      <c r="E75" s="6"/>
      <c r="F75" s="6"/>
      <c r="G75" s="6"/>
      <c r="H75" s="16"/>
      <c r="I75" s="16"/>
      <c r="J75" s="16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4992.5369609870004</v>
      </c>
      <c r="I76" s="65"/>
      <c r="J76" s="65"/>
    </row>
    <row r="77" spans="1:10" x14ac:dyDescent="0.25">
      <c r="E77" s="6"/>
      <c r="F77" s="6"/>
      <c r="G77" s="6"/>
      <c r="H77" s="16"/>
      <c r="I77" s="16"/>
      <c r="J77" s="16"/>
    </row>
    <row r="78" spans="1:10" x14ac:dyDescent="0.25">
      <c r="A78" s="62" t="s">
        <v>68</v>
      </c>
      <c r="B78" s="63"/>
      <c r="C78" s="64"/>
      <c r="D78" s="9" t="s">
        <v>69</v>
      </c>
      <c r="E78" s="62">
        <v>28</v>
      </c>
      <c r="F78" s="63"/>
      <c r="G78" s="64"/>
      <c r="H78" s="65">
        <f>E78*H76</f>
        <v>139791.034907636</v>
      </c>
      <c r="I78" s="65"/>
      <c r="J78" s="65"/>
    </row>
  </sheetData>
  <mergeCells count="163">
    <mergeCell ref="B2:J2"/>
    <mergeCell ref="A3:J3"/>
    <mergeCell ref="A4:D4"/>
    <mergeCell ref="E4:J4"/>
    <mergeCell ref="A5:J5"/>
    <mergeCell ref="A6:D6"/>
    <mergeCell ref="E6:J6"/>
    <mergeCell ref="A11:J11"/>
    <mergeCell ref="C12:D12"/>
    <mergeCell ref="E12:G12"/>
    <mergeCell ref="H12:J12"/>
    <mergeCell ref="C13:D13"/>
    <mergeCell ref="E13:G13"/>
    <mergeCell ref="H13:J13"/>
    <mergeCell ref="A7:D7"/>
    <mergeCell ref="E7:J7"/>
    <mergeCell ref="A8:D8"/>
    <mergeCell ref="E8:J8"/>
    <mergeCell ref="A9:J9"/>
    <mergeCell ref="A10:J10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A20:J20"/>
    <mergeCell ref="A21:J21"/>
    <mergeCell ref="C22:D22"/>
    <mergeCell ref="E22:G22"/>
    <mergeCell ref="H22:J22"/>
    <mergeCell ref="C23:D23"/>
    <mergeCell ref="E23:G23"/>
    <mergeCell ref="H23:J23"/>
    <mergeCell ref="C18:D18"/>
    <mergeCell ref="E18:G18"/>
    <mergeCell ref="H18:J18"/>
    <mergeCell ref="A19:D19"/>
    <mergeCell ref="E19:G19"/>
    <mergeCell ref="H19:J1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A30:D30"/>
    <mergeCell ref="E30:G30"/>
    <mergeCell ref="H30:J30"/>
    <mergeCell ref="A32:J32"/>
    <mergeCell ref="C33:D33"/>
    <mergeCell ref="E33:G33"/>
    <mergeCell ref="H33:J33"/>
    <mergeCell ref="C28:D28"/>
    <mergeCell ref="E28:G28"/>
    <mergeCell ref="H28:J28"/>
    <mergeCell ref="C29:D29"/>
    <mergeCell ref="E29:G29"/>
    <mergeCell ref="H29:J29"/>
    <mergeCell ref="C36:D36"/>
    <mergeCell ref="E36:G36"/>
    <mergeCell ref="H36:J36"/>
    <mergeCell ref="A37:D37"/>
    <mergeCell ref="E37:G37"/>
    <mergeCell ref="H37:J37"/>
    <mergeCell ref="C34:D34"/>
    <mergeCell ref="E34:G34"/>
    <mergeCell ref="H34:J34"/>
    <mergeCell ref="C35:D35"/>
    <mergeCell ref="E35:G35"/>
    <mergeCell ref="H35:J35"/>
    <mergeCell ref="A43:J43"/>
    <mergeCell ref="C44:D44"/>
    <mergeCell ref="E44:G44"/>
    <mergeCell ref="H44:J44"/>
    <mergeCell ref="C45:D45"/>
    <mergeCell ref="E45:G45"/>
    <mergeCell ref="H45:J45"/>
    <mergeCell ref="A39:J39"/>
    <mergeCell ref="C40:D40"/>
    <mergeCell ref="E40:G40"/>
    <mergeCell ref="H40:J40"/>
    <mergeCell ref="A41:D41"/>
    <mergeCell ref="E41:G41"/>
    <mergeCell ref="H41:J41"/>
    <mergeCell ref="A50:D50"/>
    <mergeCell ref="E50:G50"/>
    <mergeCell ref="H50:J50"/>
    <mergeCell ref="A52:D52"/>
    <mergeCell ref="E52:G52"/>
    <mergeCell ref="H52:J52"/>
    <mergeCell ref="A46:D46"/>
    <mergeCell ref="E46:G46"/>
    <mergeCell ref="H46:J46"/>
    <mergeCell ref="A48:J48"/>
    <mergeCell ref="C49:D49"/>
    <mergeCell ref="E49:G49"/>
    <mergeCell ref="H49:J49"/>
    <mergeCell ref="A58:G58"/>
    <mergeCell ref="H58:J58"/>
    <mergeCell ref="A59:D59"/>
    <mergeCell ref="E59:G59"/>
    <mergeCell ref="H59:J59"/>
    <mergeCell ref="A60:D60"/>
    <mergeCell ref="E60:G60"/>
    <mergeCell ref="H60:J60"/>
    <mergeCell ref="A54:D54"/>
    <mergeCell ref="E54:G54"/>
    <mergeCell ref="H54:J54"/>
    <mergeCell ref="A56:J56"/>
    <mergeCell ref="A57:G57"/>
    <mergeCell ref="H57:J57"/>
    <mergeCell ref="A67:B67"/>
    <mergeCell ref="C67:D67"/>
    <mergeCell ref="E67:G67"/>
    <mergeCell ref="H67:J67"/>
    <mergeCell ref="A68:G68"/>
    <mergeCell ref="H68:J68"/>
    <mergeCell ref="A61:G61"/>
    <mergeCell ref="H61:J61"/>
    <mergeCell ref="A63:G63"/>
    <mergeCell ref="H63:J63"/>
    <mergeCell ref="A65:J65"/>
    <mergeCell ref="A66:B66"/>
    <mergeCell ref="C66:D66"/>
    <mergeCell ref="E66:G66"/>
    <mergeCell ref="H66:J66"/>
    <mergeCell ref="A1:J1"/>
    <mergeCell ref="A74:D74"/>
    <mergeCell ref="E74:G74"/>
    <mergeCell ref="H74:J74"/>
    <mergeCell ref="A76:G76"/>
    <mergeCell ref="H76:J76"/>
    <mergeCell ref="A78:C78"/>
    <mergeCell ref="E78:G78"/>
    <mergeCell ref="H78:J78"/>
    <mergeCell ref="A71:B71"/>
    <mergeCell ref="C71:D71"/>
    <mergeCell ref="E71:G71"/>
    <mergeCell ref="H71:J71"/>
    <mergeCell ref="A72:D72"/>
    <mergeCell ref="E72:G72"/>
    <mergeCell ref="H72:J72"/>
    <mergeCell ref="A69:B69"/>
    <mergeCell ref="C69:D69"/>
    <mergeCell ref="E69:G69"/>
    <mergeCell ref="H69:J69"/>
    <mergeCell ref="A70:B70"/>
    <mergeCell ref="C70:D70"/>
    <mergeCell ref="E70:G70"/>
    <mergeCell ref="H70:J7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55" workbookViewId="0">
      <selection activeCell="L78" sqref="L78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23.28515625" customWidth="1"/>
    <col min="4" max="4" width="17.42578125" bestFit="1" customWidth="1"/>
    <col min="5" max="5" width="7.85546875" customWidth="1"/>
    <col min="6" max="6" width="7" customWidth="1"/>
    <col min="7" max="7" width="7.140625" customWidth="1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94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134" t="s">
        <v>1</v>
      </c>
      <c r="B4" s="135"/>
      <c r="C4" s="135"/>
      <c r="D4" s="136"/>
      <c r="E4" s="137">
        <f>E8</f>
        <v>1865.78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ht="20.25" customHeight="1" x14ac:dyDescent="0.25">
      <c r="A6" s="143" t="s">
        <v>3</v>
      </c>
      <c r="B6" s="144"/>
      <c r="C6" s="144"/>
      <c r="D6" s="145"/>
      <c r="E6" s="83">
        <f>'CARGOS E SAL BASE'!F15</f>
        <v>1865.78</v>
      </c>
      <c r="F6" s="83"/>
      <c r="G6" s="83"/>
      <c r="H6" s="83"/>
      <c r="I6" s="83"/>
      <c r="J6" s="83"/>
    </row>
    <row r="7" spans="1:10" ht="48" customHeight="1" x14ac:dyDescent="0.25">
      <c r="A7" s="131" t="s">
        <v>4</v>
      </c>
      <c r="B7" s="132"/>
      <c r="C7" s="132"/>
      <c r="D7" s="133"/>
      <c r="E7" s="83">
        <v>0</v>
      </c>
      <c r="F7" s="83"/>
      <c r="G7" s="83"/>
      <c r="H7" s="83"/>
      <c r="I7" s="83"/>
      <c r="J7" s="83"/>
    </row>
    <row r="8" spans="1:10" x14ac:dyDescent="0.25">
      <c r="A8" s="119" t="s">
        <v>5</v>
      </c>
      <c r="B8" s="119"/>
      <c r="C8" s="119"/>
      <c r="D8" s="119"/>
      <c r="E8" s="90">
        <f>SUM(E6+E7)</f>
        <v>1865.78</v>
      </c>
      <c r="F8" s="90"/>
      <c r="G8" s="90"/>
      <c r="H8" s="90"/>
      <c r="I8" s="90"/>
      <c r="J8" s="90"/>
    </row>
    <row r="9" spans="1:10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97" t="s">
        <v>6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0" x14ac:dyDescent="0.25">
      <c r="A11" s="119" t="s">
        <v>7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373.15600000000001</v>
      </c>
      <c r="I12" s="83"/>
      <c r="J12" s="83"/>
    </row>
    <row r="13" spans="1:10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149.26240000000001</v>
      </c>
      <c r="I13" s="83"/>
      <c r="J13" s="83"/>
    </row>
    <row r="14" spans="1:10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27.986699999999999</v>
      </c>
      <c r="I14" s="83"/>
      <c r="J14" s="83"/>
    </row>
    <row r="15" spans="1:10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18.657800000000002</v>
      </c>
      <c r="I15" s="83"/>
      <c r="J15" s="83"/>
    </row>
    <row r="16" spans="1:10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3.73156</v>
      </c>
      <c r="I16" s="83"/>
      <c r="J16" s="83"/>
    </row>
    <row r="17" spans="1:10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11.19468</v>
      </c>
      <c r="I17" s="83"/>
      <c r="J17" s="83"/>
    </row>
    <row r="18" spans="1:10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46.644500000000001</v>
      </c>
      <c r="I18" s="83"/>
      <c r="J18" s="83"/>
    </row>
    <row r="19" spans="1:10" x14ac:dyDescent="0.25">
      <c r="A19" s="68" t="s">
        <v>16</v>
      </c>
      <c r="B19" s="68"/>
      <c r="C19" s="68"/>
      <c r="D19" s="68"/>
      <c r="E19" s="69">
        <f>SUM(E12:G18)</f>
        <v>0.33800000000000008</v>
      </c>
      <c r="F19" s="70"/>
      <c r="G19" s="71"/>
      <c r="H19" s="65">
        <f>SUM(H12:J18)</f>
        <v>630.6336399999999</v>
      </c>
      <c r="I19" s="65"/>
      <c r="J19" s="65"/>
    </row>
    <row r="20" spans="1:10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25">
      <c r="A21" s="119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0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155.47544740000001</v>
      </c>
      <c r="I22" s="83"/>
      <c r="J22" s="83"/>
    </row>
    <row r="23" spans="1:10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207.30681580000001</v>
      </c>
      <c r="I23" s="83"/>
      <c r="J23" s="83"/>
    </row>
    <row r="24" spans="1:10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36.270763199999998</v>
      </c>
      <c r="I24" s="83"/>
      <c r="J24" s="83"/>
    </row>
    <row r="25" spans="1:10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25.915684199999998</v>
      </c>
      <c r="I25" s="83"/>
      <c r="J25" s="83"/>
    </row>
    <row r="26" spans="1:10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6.2130473999999998</v>
      </c>
      <c r="I26" s="83"/>
      <c r="J26" s="83"/>
    </row>
    <row r="27" spans="1:10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5.1868683999999998</v>
      </c>
      <c r="I27" s="83"/>
      <c r="J27" s="83"/>
    </row>
    <row r="28" spans="1:10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1.3806772</v>
      </c>
      <c r="I28" s="83"/>
      <c r="J28" s="83"/>
    </row>
    <row r="29" spans="1:10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0.39181379999999999</v>
      </c>
      <c r="I29" s="83"/>
      <c r="J29" s="83"/>
    </row>
    <row r="30" spans="1:10" x14ac:dyDescent="0.25">
      <c r="A30" s="68" t="s">
        <v>27</v>
      </c>
      <c r="B30" s="68"/>
      <c r="C30" s="68"/>
      <c r="D30" s="68"/>
      <c r="E30" s="69">
        <f>SUM(E22:G29)</f>
        <v>0.23483000000000001</v>
      </c>
      <c r="F30" s="70"/>
      <c r="G30" s="71"/>
      <c r="H30" s="65">
        <f>SUM(H22:J29)</f>
        <v>438.14111739999993</v>
      </c>
      <c r="I30" s="65"/>
      <c r="J30" s="65"/>
    </row>
    <row r="31" spans="1:10" x14ac:dyDescent="0.25">
      <c r="E31" s="6"/>
      <c r="F31" s="6"/>
      <c r="G31" s="6"/>
      <c r="H31" s="16"/>
      <c r="I31" s="16"/>
      <c r="J31" s="16"/>
    </row>
    <row r="32" spans="1:10" x14ac:dyDescent="0.25">
      <c r="A32" s="119" t="s">
        <v>32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7.7803025999999997</v>
      </c>
      <c r="I33" s="83"/>
      <c r="J33" s="83"/>
    </row>
    <row r="34" spans="1:10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3.1158526000000002</v>
      </c>
      <c r="I34" s="83"/>
      <c r="J34" s="83"/>
    </row>
    <row r="35" spans="1:10" ht="42.75" customHeight="1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59.70496</v>
      </c>
      <c r="I35" s="83"/>
      <c r="J35" s="83"/>
    </row>
    <row r="36" spans="1:10" ht="38.25" customHeight="1" x14ac:dyDescent="0.25">
      <c r="A36" s="4" t="s">
        <v>37</v>
      </c>
      <c r="B36" s="1">
        <v>4</v>
      </c>
      <c r="C36" s="74" t="s">
        <v>31</v>
      </c>
      <c r="D36" s="75"/>
      <c r="E36" s="82">
        <v>8.0000000000000002E-3</v>
      </c>
      <c r="F36" s="82"/>
      <c r="G36" s="82"/>
      <c r="H36" s="83">
        <f>E36*E8</f>
        <v>14.92624</v>
      </c>
      <c r="I36" s="83"/>
      <c r="J36" s="83"/>
    </row>
    <row r="37" spans="1:10" x14ac:dyDescent="0.25">
      <c r="A37" s="68" t="s">
        <v>33</v>
      </c>
      <c r="B37" s="68"/>
      <c r="C37" s="68"/>
      <c r="D37" s="68"/>
      <c r="E37" s="69">
        <f>SUM(E33:G36)</f>
        <v>4.5839999999999999E-2</v>
      </c>
      <c r="F37" s="70"/>
      <c r="G37" s="71"/>
      <c r="H37" s="65">
        <f>SUM(H33:J36)</f>
        <v>85.527355199999988</v>
      </c>
      <c r="I37" s="65"/>
      <c r="J37" s="65"/>
    </row>
    <row r="38" spans="1:10" x14ac:dyDescent="0.25">
      <c r="E38" s="6"/>
      <c r="F38" s="6"/>
      <c r="G38" s="6"/>
      <c r="H38" s="16"/>
      <c r="I38" s="16"/>
      <c r="J38" s="16"/>
    </row>
    <row r="39" spans="1:10" x14ac:dyDescent="0.25">
      <c r="A39" s="119" t="s">
        <v>34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ht="66" customHeight="1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165.6252906</v>
      </c>
      <c r="I40" s="83"/>
      <c r="J40" s="83"/>
    </row>
    <row r="41" spans="1:10" x14ac:dyDescent="0.25">
      <c r="A41" s="68" t="s">
        <v>36</v>
      </c>
      <c r="B41" s="68"/>
      <c r="C41" s="68"/>
      <c r="D41" s="68"/>
      <c r="E41" s="69">
        <f>SUM(E40:G40)</f>
        <v>8.8770000000000002E-2</v>
      </c>
      <c r="F41" s="70"/>
      <c r="G41" s="71"/>
      <c r="H41" s="65">
        <f>H40</f>
        <v>165.6252906</v>
      </c>
      <c r="I41" s="65"/>
      <c r="J41" s="65"/>
    </row>
    <row r="42" spans="1:10" x14ac:dyDescent="0.25">
      <c r="E42" s="6"/>
      <c r="F42" s="6"/>
      <c r="G42" s="6"/>
      <c r="H42" s="16"/>
      <c r="I42" s="16"/>
      <c r="J42" s="16"/>
    </row>
    <row r="43" spans="1:10" x14ac:dyDescent="0.25">
      <c r="A43" s="119" t="s">
        <v>39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55.5" customHeight="1" x14ac:dyDescent="0.25">
      <c r="A44" s="4" t="s">
        <v>40</v>
      </c>
      <c r="B44" s="4">
        <v>1</v>
      </c>
      <c r="C44" s="120" t="s">
        <v>42</v>
      </c>
      <c r="D44" s="121"/>
      <c r="E44" s="100">
        <v>3.3E-4</v>
      </c>
      <c r="F44" s="100"/>
      <c r="G44" s="100"/>
      <c r="H44" s="83">
        <f>E44*E8</f>
        <v>0.61570740000000002</v>
      </c>
      <c r="I44" s="83"/>
      <c r="J44" s="83"/>
    </row>
    <row r="45" spans="1:10" ht="72.75" customHeight="1" x14ac:dyDescent="0.25">
      <c r="A45" s="4" t="s">
        <v>40</v>
      </c>
      <c r="B45" s="1">
        <v>2</v>
      </c>
      <c r="C45" s="120" t="s">
        <v>43</v>
      </c>
      <c r="D45" s="121"/>
      <c r="E45" s="82">
        <v>2.5999999999999998E-4</v>
      </c>
      <c r="F45" s="82"/>
      <c r="G45" s="82"/>
      <c r="H45" s="83">
        <f>E45*E8</f>
        <v>0.48510279999999995</v>
      </c>
      <c r="I45" s="83"/>
      <c r="J45" s="83"/>
    </row>
    <row r="46" spans="1:10" x14ac:dyDescent="0.25">
      <c r="A46" s="68" t="s">
        <v>41</v>
      </c>
      <c r="B46" s="68"/>
      <c r="C46" s="68"/>
      <c r="D46" s="68"/>
      <c r="E46" s="69">
        <f>SUM(E44:G45)</f>
        <v>5.9000000000000003E-4</v>
      </c>
      <c r="F46" s="70"/>
      <c r="G46" s="71"/>
      <c r="H46" s="65">
        <f>SUM(H44:J45)</f>
        <v>1.1008102</v>
      </c>
      <c r="I46" s="65"/>
      <c r="J46" s="65"/>
    </row>
    <row r="47" spans="1:10" x14ac:dyDescent="0.25">
      <c r="E47" s="6"/>
      <c r="F47" s="6"/>
      <c r="G47" s="6"/>
      <c r="H47" s="16"/>
      <c r="I47" s="16"/>
      <c r="J47" s="16"/>
    </row>
    <row r="48" spans="1:10" x14ac:dyDescent="0.25">
      <c r="A48" s="119" t="s">
        <v>44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ht="76.5" customHeight="1" x14ac:dyDescent="0.25">
      <c r="A49" s="4" t="s">
        <v>56</v>
      </c>
      <c r="B49" s="4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5.0935793999999994</v>
      </c>
      <c r="I49" s="83"/>
      <c r="J49" s="83"/>
    </row>
    <row r="50" spans="1:10" x14ac:dyDescent="0.25">
      <c r="A50" s="68" t="s">
        <v>57</v>
      </c>
      <c r="B50" s="68"/>
      <c r="C50" s="68"/>
      <c r="D50" s="68"/>
      <c r="E50" s="69">
        <f>SUM(E49:G49)</f>
        <v>2.7299999999999998E-3</v>
      </c>
      <c r="F50" s="70"/>
      <c r="G50" s="71"/>
      <c r="H50" s="65">
        <f>H49</f>
        <v>5.0935793999999994</v>
      </c>
      <c r="I50" s="65"/>
      <c r="J50" s="65"/>
    </row>
    <row r="51" spans="1:10" x14ac:dyDescent="0.25">
      <c r="E51" s="6"/>
      <c r="F51" s="6"/>
      <c r="G51" s="6"/>
      <c r="H51" s="16"/>
      <c r="I51" s="16"/>
      <c r="J51" s="16"/>
    </row>
    <row r="52" spans="1:10" x14ac:dyDescent="0.25">
      <c r="A52" s="68" t="s">
        <v>46</v>
      </c>
      <c r="B52" s="68"/>
      <c r="C52" s="68"/>
      <c r="D52" s="68"/>
      <c r="E52" s="69">
        <v>0.75077000000000005</v>
      </c>
      <c r="F52" s="70"/>
      <c r="G52" s="71"/>
      <c r="H52" s="65">
        <f>SUM(H50,H46,H41,H37,H30,H19)</f>
        <v>1326.1217927999996</v>
      </c>
      <c r="I52" s="65"/>
      <c r="J52" s="65"/>
    </row>
    <row r="53" spans="1:10" x14ac:dyDescent="0.25">
      <c r="E53" s="6"/>
      <c r="F53" s="6"/>
      <c r="G53" s="6"/>
      <c r="H53" s="16"/>
      <c r="I53" s="16"/>
      <c r="J53" s="16"/>
    </row>
    <row r="54" spans="1:10" ht="40.5" customHeight="1" x14ac:dyDescent="0.25">
      <c r="A54" s="151" t="s">
        <v>47</v>
      </c>
      <c r="B54" s="152"/>
      <c r="C54" s="152"/>
      <c r="D54" s="153"/>
      <c r="E54" s="69">
        <v>0.75077000000000005</v>
      </c>
      <c r="F54" s="70"/>
      <c r="G54" s="71"/>
      <c r="H54" s="65">
        <f>E8+H52</f>
        <v>3191.9017927999994</v>
      </c>
      <c r="I54" s="65"/>
      <c r="J54" s="65"/>
    </row>
    <row r="55" spans="1:10" x14ac:dyDescent="0.25">
      <c r="E55" s="6"/>
      <c r="F55" s="6"/>
      <c r="G55" s="6"/>
      <c r="H55" s="16"/>
      <c r="I55" s="16"/>
      <c r="J55" s="16"/>
    </row>
    <row r="56" spans="1:10" x14ac:dyDescent="0.25">
      <c r="A56" s="97" t="s">
        <v>48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0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0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</row>
    <row r="59" spans="1:10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0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0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2" spans="1:10" x14ac:dyDescent="0.25">
      <c r="E62" s="6"/>
      <c r="F62" s="6"/>
      <c r="G62" s="6"/>
      <c r="H62" s="16"/>
      <c r="I62" s="16"/>
      <c r="J62" s="16"/>
    </row>
    <row r="63" spans="1:10" ht="33.75" customHeight="1" x14ac:dyDescent="0.25">
      <c r="A63" s="91" t="s">
        <v>55</v>
      </c>
      <c r="B63" s="92"/>
      <c r="C63" s="92"/>
      <c r="D63" s="92"/>
      <c r="E63" s="92"/>
      <c r="F63" s="92"/>
      <c r="G63" s="93"/>
      <c r="H63" s="90">
        <f>H54+H61</f>
        <v>3615.4717927999995</v>
      </c>
      <c r="I63" s="90"/>
      <c r="J63" s="90"/>
    </row>
    <row r="64" spans="1:10" x14ac:dyDescent="0.25">
      <c r="E64" s="6"/>
      <c r="F64" s="6"/>
      <c r="G64" s="6"/>
      <c r="H64" s="16"/>
      <c r="I64" s="16"/>
      <c r="J64" s="16"/>
    </row>
    <row r="65" spans="1:10" x14ac:dyDescent="0.25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180.77358963999998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361.54717927999997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542.32076891999998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180.77358963999998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108.46415378399998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23.500566653199996</v>
      </c>
      <c r="I71" s="80"/>
      <c r="J71" s="81"/>
    </row>
    <row r="72" spans="1:10" x14ac:dyDescent="0.25">
      <c r="A72" s="68" t="s">
        <v>65</v>
      </c>
      <c r="B72" s="68"/>
      <c r="C72" s="68"/>
      <c r="D72" s="68"/>
      <c r="E72" s="69">
        <f>SUM(E69:G71)</f>
        <v>8.6500000000000007E-2</v>
      </c>
      <c r="F72" s="70"/>
      <c r="G72" s="71"/>
      <c r="H72" s="65">
        <f>SUM(H69:J71)</f>
        <v>312.73831007719997</v>
      </c>
      <c r="I72" s="65"/>
      <c r="J72" s="65"/>
    </row>
    <row r="73" spans="1:10" x14ac:dyDescent="0.25">
      <c r="E73" s="6"/>
      <c r="F73" s="6"/>
      <c r="G73" s="6"/>
      <c r="H73" s="16"/>
      <c r="I73" s="16"/>
      <c r="J73" s="16"/>
    </row>
    <row r="74" spans="1:10" x14ac:dyDescent="0.25">
      <c r="A74" s="68" t="s">
        <v>66</v>
      </c>
      <c r="B74" s="68"/>
      <c r="C74" s="68"/>
      <c r="D74" s="68"/>
      <c r="E74" s="69">
        <f>SUM(E66:G67,E69:G71)</f>
        <v>0.23650000000000002</v>
      </c>
      <c r="F74" s="70"/>
      <c r="G74" s="71"/>
      <c r="H74" s="65">
        <f>H72+H68</f>
        <v>855.0590789972</v>
      </c>
      <c r="I74" s="65"/>
      <c r="J74" s="65"/>
    </row>
    <row r="75" spans="1:10" x14ac:dyDescent="0.25">
      <c r="E75" s="6"/>
      <c r="F75" s="6"/>
      <c r="G75" s="6"/>
      <c r="H75" s="16"/>
      <c r="I75" s="16"/>
      <c r="J75" s="16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4470.5308717971993</v>
      </c>
      <c r="I76" s="65"/>
      <c r="J76" s="65"/>
    </row>
    <row r="77" spans="1:10" x14ac:dyDescent="0.25">
      <c r="E77" s="6"/>
      <c r="F77" s="6"/>
      <c r="G77" s="6"/>
      <c r="H77" s="16"/>
      <c r="I77" s="16"/>
      <c r="J77" s="16"/>
    </row>
    <row r="78" spans="1:10" x14ac:dyDescent="0.25">
      <c r="A78" s="62" t="s">
        <v>68</v>
      </c>
      <c r="B78" s="63"/>
      <c r="C78" s="64"/>
      <c r="D78" s="9" t="s">
        <v>69</v>
      </c>
      <c r="E78" s="62">
        <v>22</v>
      </c>
      <c r="F78" s="63"/>
      <c r="G78" s="64"/>
      <c r="H78" s="65">
        <f>E78*H76</f>
        <v>98351.679179538391</v>
      </c>
      <c r="I78" s="65"/>
      <c r="J78" s="65"/>
    </row>
  </sheetData>
  <mergeCells count="163">
    <mergeCell ref="B2:J2"/>
    <mergeCell ref="A3:J3"/>
    <mergeCell ref="A4:D4"/>
    <mergeCell ref="E4:J4"/>
    <mergeCell ref="A5:J5"/>
    <mergeCell ref="A6:D6"/>
    <mergeCell ref="E6:J6"/>
    <mergeCell ref="A11:J11"/>
    <mergeCell ref="C12:D12"/>
    <mergeCell ref="E12:G12"/>
    <mergeCell ref="H12:J12"/>
    <mergeCell ref="C13:D13"/>
    <mergeCell ref="E13:G13"/>
    <mergeCell ref="H13:J13"/>
    <mergeCell ref="A7:D7"/>
    <mergeCell ref="E7:J7"/>
    <mergeCell ref="A8:D8"/>
    <mergeCell ref="E8:J8"/>
    <mergeCell ref="A9:J9"/>
    <mergeCell ref="A10:J10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A20:J20"/>
    <mergeCell ref="A21:J21"/>
    <mergeCell ref="C22:D22"/>
    <mergeCell ref="E22:G22"/>
    <mergeCell ref="H22:J22"/>
    <mergeCell ref="C23:D23"/>
    <mergeCell ref="E23:G23"/>
    <mergeCell ref="H23:J23"/>
    <mergeCell ref="C18:D18"/>
    <mergeCell ref="E18:G18"/>
    <mergeCell ref="H18:J18"/>
    <mergeCell ref="A19:D19"/>
    <mergeCell ref="E19:G19"/>
    <mergeCell ref="H19:J1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A30:D30"/>
    <mergeCell ref="E30:G30"/>
    <mergeCell ref="H30:J30"/>
    <mergeCell ref="A32:J32"/>
    <mergeCell ref="C33:D33"/>
    <mergeCell ref="E33:G33"/>
    <mergeCell ref="H33:J33"/>
    <mergeCell ref="C28:D28"/>
    <mergeCell ref="E28:G28"/>
    <mergeCell ref="H28:J28"/>
    <mergeCell ref="C29:D29"/>
    <mergeCell ref="E29:G29"/>
    <mergeCell ref="H29:J29"/>
    <mergeCell ref="C36:D36"/>
    <mergeCell ref="E36:G36"/>
    <mergeCell ref="H36:J36"/>
    <mergeCell ref="A37:D37"/>
    <mergeCell ref="E37:G37"/>
    <mergeCell ref="H37:J37"/>
    <mergeCell ref="C34:D34"/>
    <mergeCell ref="E34:G34"/>
    <mergeCell ref="H34:J34"/>
    <mergeCell ref="C35:D35"/>
    <mergeCell ref="E35:G35"/>
    <mergeCell ref="H35:J35"/>
    <mergeCell ref="A43:J43"/>
    <mergeCell ref="C44:D44"/>
    <mergeCell ref="E44:G44"/>
    <mergeCell ref="H44:J44"/>
    <mergeCell ref="C45:D45"/>
    <mergeCell ref="E45:G45"/>
    <mergeCell ref="H45:J45"/>
    <mergeCell ref="A39:J39"/>
    <mergeCell ref="C40:D40"/>
    <mergeCell ref="E40:G40"/>
    <mergeCell ref="H40:J40"/>
    <mergeCell ref="A41:D41"/>
    <mergeCell ref="E41:G41"/>
    <mergeCell ref="H41:J41"/>
    <mergeCell ref="A50:D50"/>
    <mergeCell ref="E50:G50"/>
    <mergeCell ref="H50:J50"/>
    <mergeCell ref="A52:D52"/>
    <mergeCell ref="E52:G52"/>
    <mergeCell ref="H52:J52"/>
    <mergeCell ref="A46:D46"/>
    <mergeCell ref="E46:G46"/>
    <mergeCell ref="H46:J46"/>
    <mergeCell ref="A48:J48"/>
    <mergeCell ref="C49:D49"/>
    <mergeCell ref="E49:G49"/>
    <mergeCell ref="H49:J49"/>
    <mergeCell ref="A58:G58"/>
    <mergeCell ref="H58:J58"/>
    <mergeCell ref="A59:D59"/>
    <mergeCell ref="E59:G59"/>
    <mergeCell ref="H59:J59"/>
    <mergeCell ref="A60:D60"/>
    <mergeCell ref="E60:G60"/>
    <mergeCell ref="H60:J60"/>
    <mergeCell ref="A54:D54"/>
    <mergeCell ref="E54:G54"/>
    <mergeCell ref="H54:J54"/>
    <mergeCell ref="A56:J56"/>
    <mergeCell ref="A57:G57"/>
    <mergeCell ref="H57:J57"/>
    <mergeCell ref="A67:B67"/>
    <mergeCell ref="C67:D67"/>
    <mergeCell ref="E67:G67"/>
    <mergeCell ref="H67:J67"/>
    <mergeCell ref="A68:G68"/>
    <mergeCell ref="H68:J68"/>
    <mergeCell ref="A61:G61"/>
    <mergeCell ref="H61:J61"/>
    <mergeCell ref="A63:G63"/>
    <mergeCell ref="H63:J63"/>
    <mergeCell ref="A65:J65"/>
    <mergeCell ref="A66:B66"/>
    <mergeCell ref="C66:D66"/>
    <mergeCell ref="E66:G66"/>
    <mergeCell ref="H66:J66"/>
    <mergeCell ref="A1:J1"/>
    <mergeCell ref="A74:D74"/>
    <mergeCell ref="E74:G74"/>
    <mergeCell ref="H74:J74"/>
    <mergeCell ref="A76:G76"/>
    <mergeCell ref="H76:J76"/>
    <mergeCell ref="A78:C78"/>
    <mergeCell ref="E78:G78"/>
    <mergeCell ref="H78:J78"/>
    <mergeCell ref="A71:B71"/>
    <mergeCell ref="C71:D71"/>
    <mergeCell ref="E71:G71"/>
    <mergeCell ref="H71:J71"/>
    <mergeCell ref="A72:D72"/>
    <mergeCell ref="E72:G72"/>
    <mergeCell ref="H72:J72"/>
    <mergeCell ref="A69:B69"/>
    <mergeCell ref="C69:D69"/>
    <mergeCell ref="E69:G69"/>
    <mergeCell ref="H69:J69"/>
    <mergeCell ref="A70:B70"/>
    <mergeCell ref="C70:D70"/>
    <mergeCell ref="E70:G70"/>
    <mergeCell ref="H70:J7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43" workbookViewId="0">
      <selection activeCell="A54" sqref="A54:D54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23.5703125" customWidth="1"/>
    <col min="4" max="4" width="24.7109375" customWidth="1"/>
    <col min="5" max="5" width="7.28515625" customWidth="1"/>
    <col min="7" max="7" width="6.7109375" customWidth="1"/>
    <col min="8" max="8" width="7.42578125" customWidth="1"/>
    <col min="9" max="9" width="7.28515625" customWidth="1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95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134" t="s">
        <v>1</v>
      </c>
      <c r="B4" s="135"/>
      <c r="C4" s="135"/>
      <c r="D4" s="136"/>
      <c r="E4" s="137">
        <f>E8</f>
        <v>1508.35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ht="20.25" customHeight="1" x14ac:dyDescent="0.25">
      <c r="A6" s="143" t="s">
        <v>3</v>
      </c>
      <c r="B6" s="144"/>
      <c r="C6" s="144"/>
      <c r="D6" s="145"/>
      <c r="E6" s="83">
        <f>'CARGOS E SAL BASE'!F16</f>
        <v>1508.35</v>
      </c>
      <c r="F6" s="83"/>
      <c r="G6" s="83"/>
      <c r="H6" s="83"/>
      <c r="I6" s="83"/>
      <c r="J6" s="83"/>
    </row>
    <row r="7" spans="1:10" ht="59.25" customHeight="1" x14ac:dyDescent="0.25">
      <c r="A7" s="156" t="s">
        <v>4</v>
      </c>
      <c r="B7" s="157"/>
      <c r="C7" s="157"/>
      <c r="D7" s="158"/>
      <c r="E7" s="83">
        <v>0</v>
      </c>
      <c r="F7" s="83"/>
      <c r="G7" s="83"/>
      <c r="H7" s="83"/>
      <c r="I7" s="83"/>
      <c r="J7" s="83"/>
    </row>
    <row r="8" spans="1:10" x14ac:dyDescent="0.25">
      <c r="A8" s="119" t="s">
        <v>5</v>
      </c>
      <c r="B8" s="119"/>
      <c r="C8" s="119"/>
      <c r="D8" s="119"/>
      <c r="E8" s="90">
        <f>SUM(E6+E7)</f>
        <v>1508.35</v>
      </c>
      <c r="F8" s="90"/>
      <c r="G8" s="90"/>
      <c r="H8" s="90"/>
      <c r="I8" s="90"/>
      <c r="J8" s="90"/>
    </row>
    <row r="9" spans="1:10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97" t="s">
        <v>6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0" x14ac:dyDescent="0.25">
      <c r="A11" s="119" t="s">
        <v>7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301.67</v>
      </c>
      <c r="I12" s="83"/>
      <c r="J12" s="83"/>
    </row>
    <row r="13" spans="1:10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120.66799999999999</v>
      </c>
      <c r="I13" s="83"/>
      <c r="J13" s="83"/>
    </row>
    <row r="14" spans="1:10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22.625249999999998</v>
      </c>
      <c r="I14" s="83"/>
      <c r="J14" s="83"/>
    </row>
    <row r="15" spans="1:10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15.083499999999999</v>
      </c>
      <c r="I15" s="83"/>
      <c r="J15" s="83"/>
    </row>
    <row r="16" spans="1:10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3.0166999999999997</v>
      </c>
      <c r="I16" s="83"/>
      <c r="J16" s="83"/>
    </row>
    <row r="17" spans="1:10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9.0501000000000005</v>
      </c>
      <c r="I17" s="83"/>
      <c r="J17" s="83"/>
    </row>
    <row r="18" spans="1:10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37.708750000000002</v>
      </c>
      <c r="I18" s="83"/>
      <c r="J18" s="83"/>
    </row>
    <row r="19" spans="1:10" x14ac:dyDescent="0.25">
      <c r="A19" s="68" t="s">
        <v>16</v>
      </c>
      <c r="B19" s="68"/>
      <c r="C19" s="68"/>
      <c r="D19" s="68"/>
      <c r="E19" s="69">
        <f>SUM(E12:G18)</f>
        <v>0.33800000000000008</v>
      </c>
      <c r="F19" s="70"/>
      <c r="G19" s="71"/>
      <c r="H19" s="65">
        <f>SUM(H12:J18)</f>
        <v>509.82230000000004</v>
      </c>
      <c r="I19" s="65"/>
      <c r="J19" s="65"/>
    </row>
    <row r="20" spans="1:10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25">
      <c r="A21" s="119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0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125.6908055</v>
      </c>
      <c r="I22" s="83"/>
      <c r="J22" s="83"/>
    </row>
    <row r="23" spans="1:10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167.59276849999998</v>
      </c>
      <c r="I23" s="83"/>
      <c r="J23" s="83"/>
    </row>
    <row r="24" spans="1:10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29.322323999999998</v>
      </c>
      <c r="I24" s="83"/>
      <c r="J24" s="83"/>
    </row>
    <row r="25" spans="1:10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20.950981499999997</v>
      </c>
      <c r="I25" s="83"/>
      <c r="J25" s="83"/>
    </row>
    <row r="26" spans="1:10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5.0228054999999996</v>
      </c>
      <c r="I26" s="83"/>
      <c r="J26" s="83"/>
    </row>
    <row r="27" spans="1:10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4.1932129999999992</v>
      </c>
      <c r="I27" s="83"/>
      <c r="J27" s="83"/>
    </row>
    <row r="28" spans="1:10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1.1161789999999998</v>
      </c>
      <c r="I28" s="83"/>
      <c r="J28" s="83"/>
    </row>
    <row r="29" spans="1:10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0.31675350000000002</v>
      </c>
      <c r="I29" s="83"/>
      <c r="J29" s="83"/>
    </row>
    <row r="30" spans="1:10" x14ac:dyDescent="0.25">
      <c r="A30" s="68" t="s">
        <v>27</v>
      </c>
      <c r="B30" s="68"/>
      <c r="C30" s="68"/>
      <c r="D30" s="68"/>
      <c r="E30" s="69">
        <f>SUM(E22:G29)</f>
        <v>0.23483000000000001</v>
      </c>
      <c r="F30" s="70"/>
      <c r="G30" s="71"/>
      <c r="H30" s="65">
        <f>SUM(H22:J29)</f>
        <v>354.20583049999999</v>
      </c>
      <c r="I30" s="65"/>
      <c r="J30" s="65"/>
    </row>
    <row r="31" spans="1:10" x14ac:dyDescent="0.25">
      <c r="E31" s="6"/>
      <c r="F31" s="6"/>
      <c r="G31" s="6"/>
      <c r="H31" s="16"/>
      <c r="I31" s="16"/>
      <c r="J31" s="16"/>
    </row>
    <row r="32" spans="1:10" x14ac:dyDescent="0.25">
      <c r="A32" s="119" t="s">
        <v>32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6.2898195000000001</v>
      </c>
      <c r="I33" s="83"/>
      <c r="J33" s="83"/>
    </row>
    <row r="34" spans="1:10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2.5189444999999999</v>
      </c>
      <c r="I34" s="83"/>
      <c r="J34" s="83"/>
    </row>
    <row r="35" spans="1:10" ht="45" customHeight="1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48.267199999999995</v>
      </c>
      <c r="I35" s="83"/>
      <c r="J35" s="83"/>
    </row>
    <row r="36" spans="1:10" ht="68.25" customHeight="1" x14ac:dyDescent="0.25">
      <c r="A36" s="4" t="s">
        <v>37</v>
      </c>
      <c r="B36" s="1">
        <v>4</v>
      </c>
      <c r="C36" s="74" t="s">
        <v>31</v>
      </c>
      <c r="D36" s="75"/>
      <c r="E36" s="82">
        <v>8.0000000000000002E-3</v>
      </c>
      <c r="F36" s="82"/>
      <c r="G36" s="82"/>
      <c r="H36" s="83">
        <f>E36*E8</f>
        <v>12.066799999999999</v>
      </c>
      <c r="I36" s="83"/>
      <c r="J36" s="83"/>
    </row>
    <row r="37" spans="1:10" x14ac:dyDescent="0.25">
      <c r="A37" s="68" t="s">
        <v>33</v>
      </c>
      <c r="B37" s="68"/>
      <c r="C37" s="68"/>
      <c r="D37" s="68"/>
      <c r="E37" s="69">
        <f>SUM(E33:G36)</f>
        <v>4.5839999999999999E-2</v>
      </c>
      <c r="F37" s="70"/>
      <c r="G37" s="71"/>
      <c r="H37" s="65">
        <f>SUM(H33:J36)</f>
        <v>69.142764</v>
      </c>
      <c r="I37" s="65"/>
      <c r="J37" s="65"/>
    </row>
    <row r="38" spans="1:10" x14ac:dyDescent="0.25">
      <c r="E38" s="6"/>
      <c r="F38" s="6"/>
      <c r="G38" s="6"/>
      <c r="H38" s="16"/>
      <c r="I38" s="16"/>
      <c r="J38" s="16"/>
    </row>
    <row r="39" spans="1:10" x14ac:dyDescent="0.25">
      <c r="A39" s="119" t="s">
        <v>34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ht="60" customHeight="1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133.8962295</v>
      </c>
      <c r="I40" s="83"/>
      <c r="J40" s="83"/>
    </row>
    <row r="41" spans="1:10" x14ac:dyDescent="0.25">
      <c r="A41" s="68" t="s">
        <v>36</v>
      </c>
      <c r="B41" s="68"/>
      <c r="C41" s="68"/>
      <c r="D41" s="68"/>
      <c r="E41" s="69">
        <f>SUM(E40:G40)</f>
        <v>8.8770000000000002E-2</v>
      </c>
      <c r="F41" s="70"/>
      <c r="G41" s="71"/>
      <c r="H41" s="65">
        <f>H40</f>
        <v>133.8962295</v>
      </c>
      <c r="I41" s="65"/>
      <c r="J41" s="65"/>
    </row>
    <row r="42" spans="1:10" x14ac:dyDescent="0.25">
      <c r="E42" s="6"/>
      <c r="F42" s="6"/>
      <c r="G42" s="6"/>
      <c r="H42" s="16"/>
      <c r="I42" s="16"/>
      <c r="J42" s="16"/>
    </row>
    <row r="43" spans="1:10" x14ac:dyDescent="0.25">
      <c r="A43" s="119" t="s">
        <v>39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x14ac:dyDescent="0.25">
      <c r="A44" s="4" t="s">
        <v>40</v>
      </c>
      <c r="B44" s="4">
        <v>1</v>
      </c>
      <c r="C44" s="98" t="s">
        <v>42</v>
      </c>
      <c r="D44" s="99"/>
      <c r="E44" s="100">
        <v>3.3E-4</v>
      </c>
      <c r="F44" s="100"/>
      <c r="G44" s="100"/>
      <c r="H44" s="83">
        <f>E44*E8</f>
        <v>0.49775549999999996</v>
      </c>
      <c r="I44" s="83"/>
      <c r="J44" s="83"/>
    </row>
    <row r="45" spans="1:10" x14ac:dyDescent="0.25">
      <c r="A45" s="4" t="s">
        <v>40</v>
      </c>
      <c r="B45" s="1">
        <v>2</v>
      </c>
      <c r="C45" s="74" t="s">
        <v>43</v>
      </c>
      <c r="D45" s="75"/>
      <c r="E45" s="82">
        <v>2.5999999999999998E-4</v>
      </c>
      <c r="F45" s="82"/>
      <c r="G45" s="82"/>
      <c r="H45" s="83">
        <f>E45*E8</f>
        <v>0.39217099999999994</v>
      </c>
      <c r="I45" s="83"/>
      <c r="J45" s="83"/>
    </row>
    <row r="46" spans="1:10" x14ac:dyDescent="0.25">
      <c r="A46" s="68" t="s">
        <v>41</v>
      </c>
      <c r="B46" s="68"/>
      <c r="C46" s="68"/>
      <c r="D46" s="68"/>
      <c r="E46" s="69">
        <f>SUM(E44:G45)</f>
        <v>5.9000000000000003E-4</v>
      </c>
      <c r="F46" s="70"/>
      <c r="G46" s="71"/>
      <c r="H46" s="65">
        <f>SUM(H44:J45)</f>
        <v>0.88992649999999984</v>
      </c>
      <c r="I46" s="65"/>
      <c r="J46" s="65"/>
    </row>
    <row r="47" spans="1:10" x14ac:dyDescent="0.25">
      <c r="E47" s="6"/>
      <c r="F47" s="6"/>
      <c r="G47" s="6"/>
      <c r="H47" s="16"/>
      <c r="I47" s="16"/>
      <c r="J47" s="16"/>
    </row>
    <row r="48" spans="1:10" x14ac:dyDescent="0.25">
      <c r="A48" s="119" t="s">
        <v>44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ht="73.5" customHeight="1" x14ac:dyDescent="0.25">
      <c r="A49" s="4" t="s">
        <v>56</v>
      </c>
      <c r="B49" s="7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4.1177954999999997</v>
      </c>
      <c r="I49" s="83"/>
      <c r="J49" s="83"/>
    </row>
    <row r="50" spans="1:10" x14ac:dyDescent="0.25">
      <c r="A50" s="68" t="s">
        <v>57</v>
      </c>
      <c r="B50" s="68"/>
      <c r="C50" s="68"/>
      <c r="D50" s="68"/>
      <c r="E50" s="69">
        <f>SUM(E49:G49)</f>
        <v>2.7299999999999998E-3</v>
      </c>
      <c r="F50" s="70"/>
      <c r="G50" s="71"/>
      <c r="H50" s="65">
        <f>H49</f>
        <v>4.1177954999999997</v>
      </c>
      <c r="I50" s="65"/>
      <c r="J50" s="65"/>
    </row>
    <row r="51" spans="1:10" x14ac:dyDescent="0.25">
      <c r="E51" s="6"/>
      <c r="F51" s="6"/>
      <c r="G51" s="6"/>
      <c r="H51" s="16"/>
      <c r="I51" s="16"/>
      <c r="J51" s="16"/>
    </row>
    <row r="52" spans="1:10" x14ac:dyDescent="0.25">
      <c r="A52" s="68" t="s">
        <v>46</v>
      </c>
      <c r="B52" s="68"/>
      <c r="C52" s="68"/>
      <c r="D52" s="68"/>
      <c r="E52" s="69">
        <v>0.75077000000000005</v>
      </c>
      <c r="F52" s="70"/>
      <c r="G52" s="71"/>
      <c r="H52" s="65">
        <f>SUM(H50,H46,H41,H37,H30,H19)</f>
        <v>1072.074846</v>
      </c>
      <c r="I52" s="65"/>
      <c r="J52" s="65"/>
    </row>
    <row r="53" spans="1:10" x14ac:dyDescent="0.25">
      <c r="E53" s="6"/>
      <c r="F53" s="6"/>
      <c r="G53" s="6"/>
      <c r="H53" s="16"/>
      <c r="I53" s="16"/>
      <c r="J53" s="16"/>
    </row>
    <row r="54" spans="1:10" ht="30.75" customHeight="1" x14ac:dyDescent="0.25">
      <c r="A54" s="151" t="s">
        <v>47</v>
      </c>
      <c r="B54" s="152"/>
      <c r="C54" s="152"/>
      <c r="D54" s="153"/>
      <c r="E54" s="69">
        <v>0.75077000000000005</v>
      </c>
      <c r="F54" s="70"/>
      <c r="G54" s="71"/>
      <c r="H54" s="65">
        <f>E8+H52</f>
        <v>2580.4248459999999</v>
      </c>
      <c r="I54" s="65"/>
      <c r="J54" s="65"/>
    </row>
    <row r="55" spans="1:10" x14ac:dyDescent="0.25">
      <c r="E55" s="6"/>
      <c r="F55" s="6"/>
      <c r="G55" s="6"/>
      <c r="H55" s="16"/>
      <c r="I55" s="16"/>
      <c r="J55" s="16"/>
    </row>
    <row r="56" spans="1:10" x14ac:dyDescent="0.25">
      <c r="A56" s="97" t="s">
        <v>48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0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0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</row>
    <row r="59" spans="1:10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0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0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2" spans="1:10" x14ac:dyDescent="0.25">
      <c r="E62" s="6"/>
      <c r="F62" s="6"/>
      <c r="G62" s="6"/>
      <c r="H62" s="16"/>
      <c r="I62" s="16"/>
      <c r="J62" s="16"/>
    </row>
    <row r="63" spans="1:10" x14ac:dyDescent="0.25">
      <c r="A63" s="84" t="s">
        <v>55</v>
      </c>
      <c r="B63" s="85"/>
      <c r="C63" s="85"/>
      <c r="D63" s="85"/>
      <c r="E63" s="85"/>
      <c r="F63" s="85"/>
      <c r="G63" s="86"/>
      <c r="H63" s="90">
        <f>H54+H61</f>
        <v>3003.9948460000001</v>
      </c>
      <c r="I63" s="90"/>
      <c r="J63" s="90"/>
    </row>
    <row r="64" spans="1:10" x14ac:dyDescent="0.25">
      <c r="E64" s="6"/>
      <c r="F64" s="6"/>
      <c r="G64" s="6"/>
      <c r="H64" s="16"/>
      <c r="I64" s="16"/>
      <c r="J64" s="16"/>
    </row>
    <row r="65" spans="1:10" x14ac:dyDescent="0.25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150.1997423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300.39948459999999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450.59922689999996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150.1997423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90.119845380000001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19.525966498999999</v>
      </c>
      <c r="I71" s="80"/>
      <c r="J71" s="81"/>
    </row>
    <row r="72" spans="1:10" x14ac:dyDescent="0.25">
      <c r="A72" s="68" t="s">
        <v>65</v>
      </c>
      <c r="B72" s="68"/>
      <c r="C72" s="68"/>
      <c r="D72" s="68"/>
      <c r="E72" s="69">
        <f>SUM(E69:G71)</f>
        <v>8.6500000000000007E-2</v>
      </c>
      <c r="F72" s="70"/>
      <c r="G72" s="71"/>
      <c r="H72" s="65">
        <f>SUM(H69:J71)</f>
        <v>259.84555417899998</v>
      </c>
      <c r="I72" s="65"/>
      <c r="J72" s="65"/>
    </row>
    <row r="73" spans="1:10" x14ac:dyDescent="0.25">
      <c r="E73" s="6"/>
      <c r="F73" s="6"/>
      <c r="G73" s="6"/>
      <c r="H73" s="16"/>
      <c r="I73" s="16"/>
      <c r="J73" s="16"/>
    </row>
    <row r="74" spans="1:10" x14ac:dyDescent="0.25">
      <c r="A74" s="68" t="s">
        <v>66</v>
      </c>
      <c r="B74" s="68"/>
      <c r="C74" s="68"/>
      <c r="D74" s="68"/>
      <c r="E74" s="69">
        <f>SUM(E66:G67,E69:G71)</f>
        <v>0.23650000000000002</v>
      </c>
      <c r="F74" s="70"/>
      <c r="G74" s="71"/>
      <c r="H74" s="65">
        <f>H72+H68</f>
        <v>710.44478107899999</v>
      </c>
      <c r="I74" s="65"/>
      <c r="J74" s="65"/>
    </row>
    <row r="75" spans="1:10" x14ac:dyDescent="0.25">
      <c r="E75" s="6"/>
      <c r="F75" s="6"/>
      <c r="G75" s="6"/>
      <c r="H75" s="16"/>
      <c r="I75" s="16"/>
      <c r="J75" s="16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3714.4396270790003</v>
      </c>
      <c r="I76" s="65"/>
      <c r="J76" s="65"/>
    </row>
    <row r="77" spans="1:10" x14ac:dyDescent="0.25">
      <c r="E77" s="6"/>
      <c r="F77" s="6"/>
      <c r="G77" s="6"/>
      <c r="H77" s="16"/>
      <c r="I77" s="16"/>
      <c r="J77" s="16"/>
    </row>
    <row r="78" spans="1:10" x14ac:dyDescent="0.25">
      <c r="A78" s="62" t="s">
        <v>68</v>
      </c>
      <c r="B78" s="63"/>
      <c r="C78" s="64"/>
      <c r="D78" s="9" t="s">
        <v>69</v>
      </c>
      <c r="E78" s="62">
        <v>4</v>
      </c>
      <c r="F78" s="63"/>
      <c r="G78" s="64"/>
      <c r="H78" s="65">
        <f>E78*H76</f>
        <v>14857.758508316001</v>
      </c>
      <c r="I78" s="65"/>
      <c r="J78" s="65"/>
    </row>
  </sheetData>
  <mergeCells count="163">
    <mergeCell ref="B2:J2"/>
    <mergeCell ref="A3:J3"/>
    <mergeCell ref="A4:D4"/>
    <mergeCell ref="E4:J4"/>
    <mergeCell ref="A5:J5"/>
    <mergeCell ref="A6:D6"/>
    <mergeCell ref="E6:J6"/>
    <mergeCell ref="A11:J11"/>
    <mergeCell ref="C12:D12"/>
    <mergeCell ref="E12:G12"/>
    <mergeCell ref="H12:J12"/>
    <mergeCell ref="C13:D13"/>
    <mergeCell ref="E13:G13"/>
    <mergeCell ref="H13:J13"/>
    <mergeCell ref="A7:D7"/>
    <mergeCell ref="E7:J7"/>
    <mergeCell ref="A8:D8"/>
    <mergeCell ref="E8:J8"/>
    <mergeCell ref="A9:J9"/>
    <mergeCell ref="A10:J10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A20:J20"/>
    <mergeCell ref="A21:J21"/>
    <mergeCell ref="C22:D22"/>
    <mergeCell ref="E22:G22"/>
    <mergeCell ref="H22:J22"/>
    <mergeCell ref="C23:D23"/>
    <mergeCell ref="E23:G23"/>
    <mergeCell ref="H23:J23"/>
    <mergeCell ref="C18:D18"/>
    <mergeCell ref="E18:G18"/>
    <mergeCell ref="H18:J18"/>
    <mergeCell ref="A19:D19"/>
    <mergeCell ref="E19:G19"/>
    <mergeCell ref="H19:J1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A30:D30"/>
    <mergeCell ref="E30:G30"/>
    <mergeCell ref="H30:J30"/>
    <mergeCell ref="A32:J32"/>
    <mergeCell ref="C33:D33"/>
    <mergeCell ref="E33:G33"/>
    <mergeCell ref="H33:J33"/>
    <mergeCell ref="C28:D28"/>
    <mergeCell ref="E28:G28"/>
    <mergeCell ref="H28:J28"/>
    <mergeCell ref="C29:D29"/>
    <mergeCell ref="E29:G29"/>
    <mergeCell ref="H29:J29"/>
    <mergeCell ref="C36:D36"/>
    <mergeCell ref="E36:G36"/>
    <mergeCell ref="H36:J36"/>
    <mergeCell ref="A37:D37"/>
    <mergeCell ref="E37:G37"/>
    <mergeCell ref="H37:J37"/>
    <mergeCell ref="C34:D34"/>
    <mergeCell ref="E34:G34"/>
    <mergeCell ref="H34:J34"/>
    <mergeCell ref="C35:D35"/>
    <mergeCell ref="E35:G35"/>
    <mergeCell ref="H35:J35"/>
    <mergeCell ref="A43:J43"/>
    <mergeCell ref="C44:D44"/>
    <mergeCell ref="E44:G44"/>
    <mergeCell ref="H44:J44"/>
    <mergeCell ref="C45:D45"/>
    <mergeCell ref="E45:G45"/>
    <mergeCell ref="H45:J45"/>
    <mergeCell ref="A39:J39"/>
    <mergeCell ref="C40:D40"/>
    <mergeCell ref="E40:G40"/>
    <mergeCell ref="H40:J40"/>
    <mergeCell ref="A41:D41"/>
    <mergeCell ref="E41:G41"/>
    <mergeCell ref="H41:J41"/>
    <mergeCell ref="A50:D50"/>
    <mergeCell ref="E50:G50"/>
    <mergeCell ref="H50:J50"/>
    <mergeCell ref="A52:D52"/>
    <mergeCell ref="E52:G52"/>
    <mergeCell ref="H52:J52"/>
    <mergeCell ref="A46:D46"/>
    <mergeCell ref="E46:G46"/>
    <mergeCell ref="H46:J46"/>
    <mergeCell ref="A48:J48"/>
    <mergeCell ref="C49:D49"/>
    <mergeCell ref="E49:G49"/>
    <mergeCell ref="H49:J49"/>
    <mergeCell ref="A58:G58"/>
    <mergeCell ref="H58:J58"/>
    <mergeCell ref="A59:D59"/>
    <mergeCell ref="E59:G59"/>
    <mergeCell ref="H59:J59"/>
    <mergeCell ref="A60:D60"/>
    <mergeCell ref="E60:G60"/>
    <mergeCell ref="H60:J60"/>
    <mergeCell ref="A54:D54"/>
    <mergeCell ref="E54:G54"/>
    <mergeCell ref="H54:J54"/>
    <mergeCell ref="A56:J56"/>
    <mergeCell ref="A57:G57"/>
    <mergeCell ref="H57:J57"/>
    <mergeCell ref="A67:B67"/>
    <mergeCell ref="C67:D67"/>
    <mergeCell ref="E67:G67"/>
    <mergeCell ref="H67:J67"/>
    <mergeCell ref="A68:G68"/>
    <mergeCell ref="H68:J68"/>
    <mergeCell ref="A61:G61"/>
    <mergeCell ref="H61:J61"/>
    <mergeCell ref="A63:G63"/>
    <mergeCell ref="H63:J63"/>
    <mergeCell ref="A65:J65"/>
    <mergeCell ref="A66:B66"/>
    <mergeCell ref="C66:D66"/>
    <mergeCell ref="E66:G66"/>
    <mergeCell ref="H66:J66"/>
    <mergeCell ref="A1:J1"/>
    <mergeCell ref="A74:D74"/>
    <mergeCell ref="E74:G74"/>
    <mergeCell ref="H74:J74"/>
    <mergeCell ref="A76:G76"/>
    <mergeCell ref="H76:J76"/>
    <mergeCell ref="A78:C78"/>
    <mergeCell ref="E78:G78"/>
    <mergeCell ref="H78:J78"/>
    <mergeCell ref="A71:B71"/>
    <mergeCell ref="C71:D71"/>
    <mergeCell ref="E71:G71"/>
    <mergeCell ref="H71:J71"/>
    <mergeCell ref="A72:D72"/>
    <mergeCell ref="E72:G72"/>
    <mergeCell ref="H72:J72"/>
    <mergeCell ref="A69:B69"/>
    <mergeCell ref="C69:D69"/>
    <mergeCell ref="E69:G69"/>
    <mergeCell ref="H69:J69"/>
    <mergeCell ref="A70:B70"/>
    <mergeCell ref="C70:D70"/>
    <mergeCell ref="E70:G70"/>
    <mergeCell ref="H70:J7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67" workbookViewId="0">
      <selection activeCell="N72" sqref="N72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18.42578125" customWidth="1"/>
    <col min="4" max="4" width="29.5703125" customWidth="1"/>
    <col min="5" max="5" width="8" customWidth="1"/>
    <col min="6" max="6" width="6.7109375" customWidth="1"/>
    <col min="7" max="7" width="7.28515625" customWidth="1"/>
    <col min="8" max="8" width="7.7109375" customWidth="1"/>
    <col min="9" max="9" width="6.85546875" customWidth="1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96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134" t="s">
        <v>1</v>
      </c>
      <c r="B4" s="135"/>
      <c r="C4" s="135"/>
      <c r="D4" s="136"/>
      <c r="E4" s="137">
        <f>E8</f>
        <v>1439.44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ht="33" customHeight="1" x14ac:dyDescent="0.25">
      <c r="A6" s="143" t="s">
        <v>3</v>
      </c>
      <c r="B6" s="144"/>
      <c r="C6" s="144"/>
      <c r="D6" s="145"/>
      <c r="E6" s="83">
        <f>'CARGOS E SAL BASE'!F17</f>
        <v>1439.44</v>
      </c>
      <c r="F6" s="83"/>
      <c r="G6" s="83"/>
      <c r="H6" s="83"/>
      <c r="I6" s="83"/>
      <c r="J6" s="83"/>
    </row>
    <row r="7" spans="1:10" ht="46.5" customHeight="1" x14ac:dyDescent="0.25">
      <c r="A7" s="156" t="s">
        <v>4</v>
      </c>
      <c r="B7" s="157"/>
      <c r="C7" s="157"/>
      <c r="D7" s="158"/>
      <c r="E7" s="83">
        <v>0</v>
      </c>
      <c r="F7" s="83"/>
      <c r="G7" s="83"/>
      <c r="H7" s="83"/>
      <c r="I7" s="83"/>
      <c r="J7" s="83"/>
    </row>
    <row r="8" spans="1:10" x14ac:dyDescent="0.25">
      <c r="A8" s="119" t="s">
        <v>5</v>
      </c>
      <c r="B8" s="119"/>
      <c r="C8" s="119"/>
      <c r="D8" s="119"/>
      <c r="E8" s="90">
        <f>SUM(E6+E7)</f>
        <v>1439.44</v>
      </c>
      <c r="F8" s="90"/>
      <c r="G8" s="90"/>
      <c r="H8" s="90"/>
      <c r="I8" s="90"/>
      <c r="J8" s="90"/>
    </row>
    <row r="9" spans="1:10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97" t="s">
        <v>6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0" x14ac:dyDescent="0.25">
      <c r="A11" s="119" t="s">
        <v>7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287.88800000000003</v>
      </c>
      <c r="I12" s="83"/>
      <c r="J12" s="83"/>
    </row>
    <row r="13" spans="1:10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115.15520000000001</v>
      </c>
      <c r="I13" s="83"/>
      <c r="J13" s="83"/>
    </row>
    <row r="14" spans="1:10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21.5916</v>
      </c>
      <c r="I14" s="83"/>
      <c r="J14" s="83"/>
    </row>
    <row r="15" spans="1:10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14.394400000000001</v>
      </c>
      <c r="I15" s="83"/>
      <c r="J15" s="83"/>
    </row>
    <row r="16" spans="1:10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2.8788800000000001</v>
      </c>
      <c r="I16" s="83"/>
      <c r="J16" s="83"/>
    </row>
    <row r="17" spans="1:10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8.6366399999999999</v>
      </c>
      <c r="I17" s="83"/>
      <c r="J17" s="83"/>
    </row>
    <row r="18" spans="1:10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35.986000000000004</v>
      </c>
      <c r="I18" s="83"/>
      <c r="J18" s="83"/>
    </row>
    <row r="19" spans="1:10" x14ac:dyDescent="0.25">
      <c r="A19" s="68" t="s">
        <v>16</v>
      </c>
      <c r="B19" s="68"/>
      <c r="C19" s="68"/>
      <c r="D19" s="68"/>
      <c r="E19" s="69">
        <f>SUM(E12:G18)</f>
        <v>0.33800000000000008</v>
      </c>
      <c r="F19" s="70"/>
      <c r="G19" s="71"/>
      <c r="H19" s="65">
        <f>SUM(H12:J18)</f>
        <v>486.53072000000003</v>
      </c>
      <c r="I19" s="65"/>
      <c r="J19" s="65"/>
    </row>
    <row r="20" spans="1:10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25">
      <c r="A21" s="119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0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119.94853520000001</v>
      </c>
      <c r="I22" s="83"/>
      <c r="J22" s="83"/>
    </row>
    <row r="23" spans="1:10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159.93617840000002</v>
      </c>
      <c r="I23" s="83"/>
      <c r="J23" s="83"/>
    </row>
    <row r="24" spans="1:10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27.9827136</v>
      </c>
      <c r="I24" s="83"/>
      <c r="J24" s="83"/>
    </row>
    <row r="25" spans="1:10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19.9938216</v>
      </c>
      <c r="I25" s="83"/>
      <c r="J25" s="83"/>
    </row>
    <row r="26" spans="1:10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4.7933352000000005</v>
      </c>
      <c r="I26" s="83"/>
      <c r="J26" s="83"/>
    </row>
    <row r="27" spans="1:10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4.0016432000000002</v>
      </c>
      <c r="I27" s="83"/>
      <c r="J27" s="83"/>
    </row>
    <row r="28" spans="1:10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1.0651856</v>
      </c>
      <c r="I28" s="83"/>
      <c r="J28" s="83"/>
    </row>
    <row r="29" spans="1:10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0.30228240000000001</v>
      </c>
      <c r="I29" s="83"/>
      <c r="J29" s="83"/>
    </row>
    <row r="30" spans="1:10" x14ac:dyDescent="0.25">
      <c r="A30" s="68" t="s">
        <v>27</v>
      </c>
      <c r="B30" s="68"/>
      <c r="C30" s="68"/>
      <c r="D30" s="68"/>
      <c r="E30" s="69">
        <f>SUM(E22:G29)</f>
        <v>0.23483000000000001</v>
      </c>
      <c r="F30" s="70"/>
      <c r="G30" s="71"/>
      <c r="H30" s="65">
        <f>SUM(H22:J29)</f>
        <v>338.02369520000008</v>
      </c>
      <c r="I30" s="65"/>
      <c r="J30" s="65"/>
    </row>
    <row r="31" spans="1:10" x14ac:dyDescent="0.25">
      <c r="E31" s="6"/>
      <c r="F31" s="6"/>
      <c r="G31" s="6"/>
      <c r="H31" s="16"/>
      <c r="I31" s="16"/>
      <c r="J31" s="16"/>
    </row>
    <row r="32" spans="1:10" x14ac:dyDescent="0.25">
      <c r="A32" s="119" t="s">
        <v>32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6.0024648000000003</v>
      </c>
      <c r="I33" s="83"/>
      <c r="J33" s="83"/>
    </row>
    <row r="34" spans="1:10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2.4038648</v>
      </c>
      <c r="I34" s="83"/>
      <c r="J34" s="83"/>
    </row>
    <row r="35" spans="1:10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46.062080000000002</v>
      </c>
      <c r="I35" s="83"/>
      <c r="J35" s="83"/>
    </row>
    <row r="36" spans="1:10" x14ac:dyDescent="0.25">
      <c r="A36" s="4" t="s">
        <v>37</v>
      </c>
      <c r="B36" s="1">
        <v>4</v>
      </c>
      <c r="C36" s="74" t="s">
        <v>31</v>
      </c>
      <c r="D36" s="75"/>
      <c r="E36" s="82">
        <v>8.0000000000000002E-3</v>
      </c>
      <c r="F36" s="82"/>
      <c r="G36" s="82"/>
      <c r="H36" s="83">
        <f>E36*E8</f>
        <v>11.51552</v>
      </c>
      <c r="I36" s="83"/>
      <c r="J36" s="83"/>
    </row>
    <row r="37" spans="1:10" x14ac:dyDescent="0.25">
      <c r="A37" s="68" t="s">
        <v>33</v>
      </c>
      <c r="B37" s="68"/>
      <c r="C37" s="68"/>
      <c r="D37" s="68"/>
      <c r="E37" s="69">
        <f>SUM(E33:G36)</f>
        <v>4.5839999999999999E-2</v>
      </c>
      <c r="F37" s="70"/>
      <c r="G37" s="71"/>
      <c r="H37" s="65">
        <f>SUM(H33:J36)</f>
        <v>65.983929599999996</v>
      </c>
      <c r="I37" s="65"/>
      <c r="J37" s="65"/>
    </row>
    <row r="38" spans="1:10" x14ac:dyDescent="0.25">
      <c r="E38" s="6"/>
      <c r="F38" s="6"/>
      <c r="G38" s="6"/>
      <c r="H38" s="16"/>
      <c r="I38" s="16"/>
      <c r="J38" s="16"/>
    </row>
    <row r="39" spans="1:10" x14ac:dyDescent="0.25">
      <c r="A39" s="119" t="s">
        <v>34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ht="46.5" customHeight="1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127.77908880000001</v>
      </c>
      <c r="I40" s="83"/>
      <c r="J40" s="83"/>
    </row>
    <row r="41" spans="1:10" x14ac:dyDescent="0.25">
      <c r="A41" s="68" t="s">
        <v>36</v>
      </c>
      <c r="B41" s="68"/>
      <c r="C41" s="68"/>
      <c r="D41" s="68"/>
      <c r="E41" s="69">
        <f>SUM(E40:G40)</f>
        <v>8.8770000000000002E-2</v>
      </c>
      <c r="F41" s="70"/>
      <c r="G41" s="71"/>
      <c r="H41" s="65">
        <f>H40</f>
        <v>127.77908880000001</v>
      </c>
      <c r="I41" s="65"/>
      <c r="J41" s="65"/>
    </row>
    <row r="42" spans="1:10" x14ac:dyDescent="0.25">
      <c r="E42" s="6"/>
      <c r="F42" s="6"/>
      <c r="G42" s="6"/>
      <c r="H42" s="16"/>
      <c r="I42" s="16"/>
      <c r="J42" s="16"/>
    </row>
    <row r="43" spans="1:10" x14ac:dyDescent="0.25">
      <c r="A43" s="119" t="s">
        <v>39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47.25" customHeight="1" x14ac:dyDescent="0.25">
      <c r="A44" s="4" t="s">
        <v>40</v>
      </c>
      <c r="B44" s="4">
        <v>1</v>
      </c>
      <c r="C44" s="98" t="s">
        <v>42</v>
      </c>
      <c r="D44" s="99"/>
      <c r="E44" s="100">
        <v>3.3E-4</v>
      </c>
      <c r="F44" s="100"/>
      <c r="G44" s="100"/>
      <c r="H44" s="83">
        <f>E44*E8</f>
        <v>0.47501520000000003</v>
      </c>
      <c r="I44" s="83"/>
      <c r="J44" s="83"/>
    </row>
    <row r="45" spans="1:10" ht="92.25" customHeight="1" x14ac:dyDescent="0.25">
      <c r="A45" s="4" t="s">
        <v>40</v>
      </c>
      <c r="B45" s="1">
        <v>2</v>
      </c>
      <c r="C45" s="120" t="s">
        <v>43</v>
      </c>
      <c r="D45" s="121"/>
      <c r="E45" s="82">
        <v>2.5999999999999998E-4</v>
      </c>
      <c r="F45" s="82"/>
      <c r="G45" s="82"/>
      <c r="H45" s="83">
        <f>E45*E8</f>
        <v>0.37425439999999999</v>
      </c>
      <c r="I45" s="83"/>
      <c r="J45" s="83"/>
    </row>
    <row r="46" spans="1:10" x14ac:dyDescent="0.25">
      <c r="A46" s="68" t="s">
        <v>41</v>
      </c>
      <c r="B46" s="68"/>
      <c r="C46" s="68"/>
      <c r="D46" s="68"/>
      <c r="E46" s="69">
        <f>SUM(E44:G45)</f>
        <v>5.9000000000000003E-4</v>
      </c>
      <c r="F46" s="70"/>
      <c r="G46" s="71"/>
      <c r="H46" s="65">
        <f>SUM(H44:J45)</f>
        <v>0.84926959999999996</v>
      </c>
      <c r="I46" s="65"/>
      <c r="J46" s="65"/>
    </row>
    <row r="47" spans="1:10" x14ac:dyDescent="0.25">
      <c r="E47" s="6"/>
      <c r="F47" s="6"/>
      <c r="G47" s="6"/>
      <c r="H47" s="16"/>
      <c r="I47" s="16"/>
      <c r="J47" s="16"/>
    </row>
    <row r="48" spans="1:10" x14ac:dyDescent="0.25">
      <c r="A48" s="119" t="s">
        <v>44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ht="60" customHeight="1" x14ac:dyDescent="0.25">
      <c r="A49" s="4" t="s">
        <v>56</v>
      </c>
      <c r="B49" s="4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3.9296712</v>
      </c>
      <c r="I49" s="83"/>
      <c r="J49" s="83"/>
    </row>
    <row r="50" spans="1:10" x14ac:dyDescent="0.25">
      <c r="A50" s="68" t="s">
        <v>57</v>
      </c>
      <c r="B50" s="68"/>
      <c r="C50" s="68"/>
      <c r="D50" s="68"/>
      <c r="E50" s="69">
        <f>SUM(E49:G49)</f>
        <v>2.7299999999999998E-3</v>
      </c>
      <c r="F50" s="70"/>
      <c r="G50" s="71"/>
      <c r="H50" s="65">
        <f>H49</f>
        <v>3.9296712</v>
      </c>
      <c r="I50" s="65"/>
      <c r="J50" s="65"/>
    </row>
    <row r="51" spans="1:10" x14ac:dyDescent="0.25">
      <c r="E51" s="6"/>
      <c r="F51" s="6"/>
      <c r="G51" s="6"/>
      <c r="H51" s="16"/>
      <c r="I51" s="16"/>
      <c r="J51" s="16"/>
    </row>
    <row r="52" spans="1:10" x14ac:dyDescent="0.25">
      <c r="A52" s="68" t="s">
        <v>46</v>
      </c>
      <c r="B52" s="68"/>
      <c r="C52" s="68"/>
      <c r="D52" s="68"/>
      <c r="E52" s="69">
        <v>0.75077000000000005</v>
      </c>
      <c r="F52" s="70"/>
      <c r="G52" s="71"/>
      <c r="H52" s="65">
        <f>SUM(H50,H46,H41,H37,H30,H19)</f>
        <v>1023.0963744000001</v>
      </c>
      <c r="I52" s="65"/>
      <c r="J52" s="65"/>
    </row>
    <row r="53" spans="1:10" x14ac:dyDescent="0.25">
      <c r="E53" s="6"/>
      <c r="F53" s="6"/>
      <c r="G53" s="6"/>
      <c r="H53" s="16"/>
      <c r="I53" s="16"/>
      <c r="J53" s="16"/>
    </row>
    <row r="54" spans="1:10" x14ac:dyDescent="0.25">
      <c r="A54" s="68" t="s">
        <v>47</v>
      </c>
      <c r="B54" s="68"/>
      <c r="C54" s="68"/>
      <c r="D54" s="68"/>
      <c r="E54" s="69">
        <v>0.75077000000000005</v>
      </c>
      <c r="F54" s="70"/>
      <c r="G54" s="71"/>
      <c r="H54" s="65">
        <f>E8+H52</f>
        <v>2462.5363744000001</v>
      </c>
      <c r="I54" s="65"/>
      <c r="J54" s="65"/>
    </row>
    <row r="55" spans="1:10" x14ac:dyDescent="0.25">
      <c r="E55" s="6"/>
      <c r="F55" s="6"/>
      <c r="G55" s="6"/>
      <c r="H55" s="16"/>
      <c r="I55" s="16"/>
      <c r="J55" s="16"/>
    </row>
    <row r="56" spans="1:10" x14ac:dyDescent="0.25">
      <c r="A56" s="97" t="s">
        <v>48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0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0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</row>
    <row r="59" spans="1:10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0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0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2" spans="1:10" x14ac:dyDescent="0.25">
      <c r="E62" s="6"/>
      <c r="F62" s="6"/>
      <c r="G62" s="6"/>
      <c r="H62" s="16"/>
      <c r="I62" s="16"/>
      <c r="J62" s="16"/>
    </row>
    <row r="63" spans="1:10" x14ac:dyDescent="0.25">
      <c r="A63" s="91" t="s">
        <v>55</v>
      </c>
      <c r="B63" s="92"/>
      <c r="C63" s="92"/>
      <c r="D63" s="92"/>
      <c r="E63" s="92"/>
      <c r="F63" s="92"/>
      <c r="G63" s="93"/>
      <c r="H63" s="90">
        <f>H54+H61</f>
        <v>2886.1063744000003</v>
      </c>
      <c r="I63" s="90"/>
      <c r="J63" s="90"/>
    </row>
    <row r="64" spans="1:10" x14ac:dyDescent="0.25">
      <c r="E64" s="6"/>
      <c r="F64" s="6"/>
      <c r="G64" s="6"/>
      <c r="H64" s="16"/>
      <c r="I64" s="16"/>
      <c r="J64" s="16"/>
    </row>
    <row r="65" spans="1:10" x14ac:dyDescent="0.25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144.30531872000003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288.61063744000006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432.91595616000006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144.30531872000003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86.583191232000004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18.7596914336</v>
      </c>
      <c r="I71" s="80"/>
      <c r="J71" s="81"/>
    </row>
    <row r="72" spans="1:10" x14ac:dyDescent="0.25">
      <c r="A72" s="68" t="s">
        <v>65</v>
      </c>
      <c r="B72" s="68"/>
      <c r="C72" s="68"/>
      <c r="D72" s="68"/>
      <c r="E72" s="69">
        <f>SUM(E69:G71)</f>
        <v>8.6500000000000007E-2</v>
      </c>
      <c r="F72" s="70"/>
      <c r="G72" s="71"/>
      <c r="H72" s="65">
        <f>SUM(H69:J71)</f>
        <v>249.64820138560006</v>
      </c>
      <c r="I72" s="65"/>
      <c r="J72" s="65"/>
    </row>
    <row r="73" spans="1:10" x14ac:dyDescent="0.25">
      <c r="E73" s="6"/>
      <c r="F73" s="6"/>
      <c r="G73" s="6"/>
      <c r="H73" s="16"/>
      <c r="I73" s="16"/>
      <c r="J73" s="16"/>
    </row>
    <row r="74" spans="1:10" x14ac:dyDescent="0.25">
      <c r="A74" s="68" t="s">
        <v>66</v>
      </c>
      <c r="B74" s="68"/>
      <c r="C74" s="68"/>
      <c r="D74" s="68"/>
      <c r="E74" s="69">
        <f>SUM(E66:G67,E69:G71)</f>
        <v>0.23650000000000002</v>
      </c>
      <c r="F74" s="70"/>
      <c r="G74" s="71"/>
      <c r="H74" s="65">
        <f>H72+H68</f>
        <v>682.5641575456001</v>
      </c>
      <c r="I74" s="65"/>
      <c r="J74" s="65"/>
    </row>
    <row r="75" spans="1:10" x14ac:dyDescent="0.25">
      <c r="E75" s="6"/>
      <c r="F75" s="6"/>
      <c r="G75" s="6"/>
      <c r="H75" s="16"/>
      <c r="I75" s="16"/>
      <c r="J75" s="16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3568.6705319456005</v>
      </c>
      <c r="I76" s="65"/>
      <c r="J76" s="65"/>
    </row>
    <row r="77" spans="1:10" x14ac:dyDescent="0.25">
      <c r="E77" s="6"/>
      <c r="F77" s="6"/>
      <c r="G77" s="6"/>
      <c r="H77" s="16"/>
      <c r="I77" s="16"/>
      <c r="J77" s="16"/>
    </row>
    <row r="78" spans="1:10" x14ac:dyDescent="0.25">
      <c r="A78" s="62" t="s">
        <v>68</v>
      </c>
      <c r="B78" s="63"/>
      <c r="C78" s="64"/>
      <c r="D78" s="9" t="s">
        <v>69</v>
      </c>
      <c r="E78" s="62">
        <v>20</v>
      </c>
      <c r="F78" s="63"/>
      <c r="G78" s="64"/>
      <c r="H78" s="65">
        <f>E78*H76</f>
        <v>71373.410638912013</v>
      </c>
      <c r="I78" s="65"/>
      <c r="J78" s="65"/>
    </row>
  </sheetData>
  <mergeCells count="163">
    <mergeCell ref="B2:J2"/>
    <mergeCell ref="A3:J3"/>
    <mergeCell ref="A4:D4"/>
    <mergeCell ref="E4:J4"/>
    <mergeCell ref="A5:J5"/>
    <mergeCell ref="A6:D6"/>
    <mergeCell ref="E6:J6"/>
    <mergeCell ref="A11:J11"/>
    <mergeCell ref="C12:D12"/>
    <mergeCell ref="E12:G12"/>
    <mergeCell ref="H12:J12"/>
    <mergeCell ref="C13:D13"/>
    <mergeCell ref="E13:G13"/>
    <mergeCell ref="H13:J13"/>
    <mergeCell ref="A7:D7"/>
    <mergeCell ref="E7:J7"/>
    <mergeCell ref="A8:D8"/>
    <mergeCell ref="E8:J8"/>
    <mergeCell ref="A9:J9"/>
    <mergeCell ref="A10:J10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A20:J20"/>
    <mergeCell ref="A21:J21"/>
    <mergeCell ref="C22:D22"/>
    <mergeCell ref="E22:G22"/>
    <mergeCell ref="H22:J22"/>
    <mergeCell ref="C23:D23"/>
    <mergeCell ref="E23:G23"/>
    <mergeCell ref="H23:J23"/>
    <mergeCell ref="C18:D18"/>
    <mergeCell ref="E18:G18"/>
    <mergeCell ref="H18:J18"/>
    <mergeCell ref="A19:D19"/>
    <mergeCell ref="E19:G19"/>
    <mergeCell ref="H19:J1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A30:D30"/>
    <mergeCell ref="E30:G30"/>
    <mergeCell ref="H30:J30"/>
    <mergeCell ref="A32:J32"/>
    <mergeCell ref="C33:D33"/>
    <mergeCell ref="E33:G33"/>
    <mergeCell ref="H33:J33"/>
    <mergeCell ref="C28:D28"/>
    <mergeCell ref="E28:G28"/>
    <mergeCell ref="H28:J28"/>
    <mergeCell ref="C29:D29"/>
    <mergeCell ref="E29:G29"/>
    <mergeCell ref="H29:J29"/>
    <mergeCell ref="C36:D36"/>
    <mergeCell ref="E36:G36"/>
    <mergeCell ref="H36:J36"/>
    <mergeCell ref="A37:D37"/>
    <mergeCell ref="E37:G37"/>
    <mergeCell ref="H37:J37"/>
    <mergeCell ref="C34:D34"/>
    <mergeCell ref="E34:G34"/>
    <mergeCell ref="H34:J34"/>
    <mergeCell ref="C35:D35"/>
    <mergeCell ref="E35:G35"/>
    <mergeCell ref="H35:J35"/>
    <mergeCell ref="A43:J43"/>
    <mergeCell ref="C44:D44"/>
    <mergeCell ref="E44:G44"/>
    <mergeCell ref="H44:J44"/>
    <mergeCell ref="C45:D45"/>
    <mergeCell ref="E45:G45"/>
    <mergeCell ref="H45:J45"/>
    <mergeCell ref="A39:J39"/>
    <mergeCell ref="C40:D40"/>
    <mergeCell ref="E40:G40"/>
    <mergeCell ref="H40:J40"/>
    <mergeCell ref="A41:D41"/>
    <mergeCell ref="E41:G41"/>
    <mergeCell ref="H41:J41"/>
    <mergeCell ref="A50:D50"/>
    <mergeCell ref="E50:G50"/>
    <mergeCell ref="H50:J50"/>
    <mergeCell ref="A52:D52"/>
    <mergeCell ref="E52:G52"/>
    <mergeCell ref="H52:J52"/>
    <mergeCell ref="A46:D46"/>
    <mergeCell ref="E46:G46"/>
    <mergeCell ref="H46:J46"/>
    <mergeCell ref="A48:J48"/>
    <mergeCell ref="C49:D49"/>
    <mergeCell ref="E49:G49"/>
    <mergeCell ref="H49:J49"/>
    <mergeCell ref="A58:G58"/>
    <mergeCell ref="H58:J58"/>
    <mergeCell ref="A59:D59"/>
    <mergeCell ref="E59:G59"/>
    <mergeCell ref="H59:J59"/>
    <mergeCell ref="A60:D60"/>
    <mergeCell ref="E60:G60"/>
    <mergeCell ref="H60:J60"/>
    <mergeCell ref="A54:D54"/>
    <mergeCell ref="E54:G54"/>
    <mergeCell ref="H54:J54"/>
    <mergeCell ref="A56:J56"/>
    <mergeCell ref="A57:G57"/>
    <mergeCell ref="H57:J57"/>
    <mergeCell ref="A67:B67"/>
    <mergeCell ref="C67:D67"/>
    <mergeCell ref="E67:G67"/>
    <mergeCell ref="H67:J67"/>
    <mergeCell ref="A68:G68"/>
    <mergeCell ref="H68:J68"/>
    <mergeCell ref="A61:G61"/>
    <mergeCell ref="H61:J61"/>
    <mergeCell ref="A63:G63"/>
    <mergeCell ref="H63:J63"/>
    <mergeCell ref="A65:J65"/>
    <mergeCell ref="A66:B66"/>
    <mergeCell ref="C66:D66"/>
    <mergeCell ref="E66:G66"/>
    <mergeCell ref="H66:J66"/>
    <mergeCell ref="A1:J1"/>
    <mergeCell ref="A74:D74"/>
    <mergeCell ref="E74:G74"/>
    <mergeCell ref="H74:J74"/>
    <mergeCell ref="A76:G76"/>
    <mergeCell ref="H76:J76"/>
    <mergeCell ref="A78:C78"/>
    <mergeCell ref="E78:G78"/>
    <mergeCell ref="H78:J78"/>
    <mergeCell ref="A71:B71"/>
    <mergeCell ref="C71:D71"/>
    <mergeCell ref="E71:G71"/>
    <mergeCell ref="H71:J71"/>
    <mergeCell ref="A72:D72"/>
    <mergeCell ref="E72:G72"/>
    <mergeCell ref="H72:J72"/>
    <mergeCell ref="A69:B69"/>
    <mergeCell ref="C69:D69"/>
    <mergeCell ref="E69:G69"/>
    <mergeCell ref="H69:J69"/>
    <mergeCell ref="A70:B70"/>
    <mergeCell ref="C70:D70"/>
    <mergeCell ref="E70:G70"/>
    <mergeCell ref="H70:J7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73" workbookViewId="0">
      <selection activeCell="K29" sqref="K29"/>
    </sheetView>
  </sheetViews>
  <sheetFormatPr defaultRowHeight="15" x14ac:dyDescent="0.25"/>
  <cols>
    <col min="1" max="1" width="3.5703125" customWidth="1"/>
    <col min="2" max="2" width="2" bestFit="1" customWidth="1"/>
    <col min="3" max="3" width="14.7109375" customWidth="1"/>
    <col min="4" max="4" width="24.140625" customWidth="1"/>
    <col min="5" max="5" width="12.42578125" customWidth="1"/>
    <col min="7" max="7" width="2.28515625" customWidth="1"/>
    <col min="8" max="8" width="6.28515625" customWidth="1"/>
    <col min="9" max="9" width="7.5703125" customWidth="1"/>
  </cols>
  <sheetData>
    <row r="1" spans="1:10" ht="46.5" customHeight="1" thickBot="1" x14ac:dyDescent="0.3">
      <c r="A1" s="53" t="s">
        <v>127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x14ac:dyDescent="0.25">
      <c r="A2" s="66" t="s">
        <v>119</v>
      </c>
      <c r="B2" s="66"/>
      <c r="C2" s="66"/>
      <c r="D2" s="66"/>
      <c r="E2" s="61"/>
      <c r="F2" s="61"/>
      <c r="G2" s="61"/>
      <c r="H2" s="61"/>
      <c r="I2" s="61"/>
      <c r="J2" s="61"/>
    </row>
    <row r="3" spans="1:10" x14ac:dyDescent="0.25">
      <c r="A3" s="56" t="s">
        <v>120</v>
      </c>
      <c r="B3" s="56"/>
      <c r="C3" s="56"/>
      <c r="D3" s="56"/>
      <c r="E3" s="57"/>
      <c r="F3" s="57"/>
      <c r="G3" s="57"/>
      <c r="H3" s="57"/>
      <c r="I3" s="57"/>
      <c r="J3" s="57"/>
    </row>
    <row r="4" spans="1:10" x14ac:dyDescent="0.25">
      <c r="A4" s="56" t="s">
        <v>121</v>
      </c>
      <c r="B4" s="56"/>
      <c r="C4" s="56"/>
      <c r="D4" s="56"/>
      <c r="E4" s="57"/>
      <c r="F4" s="57"/>
      <c r="G4" s="57"/>
      <c r="H4" s="57"/>
      <c r="I4" s="57"/>
      <c r="J4" s="57"/>
    </row>
    <row r="5" spans="1:10" x14ac:dyDescent="0.25">
      <c r="A5" s="56" t="s">
        <v>122</v>
      </c>
      <c r="B5" s="56"/>
      <c r="C5" s="56"/>
      <c r="D5" s="56"/>
      <c r="E5" s="57"/>
      <c r="F5" s="57"/>
      <c r="G5" s="57"/>
      <c r="H5" s="57"/>
      <c r="I5" s="57"/>
      <c r="J5" s="57"/>
    </row>
    <row r="6" spans="1:10" ht="34.5" customHeight="1" x14ac:dyDescent="0.25">
      <c r="A6" s="67" t="s">
        <v>123</v>
      </c>
      <c r="B6" s="67"/>
      <c r="C6" s="67"/>
      <c r="D6" s="67"/>
      <c r="E6" s="67"/>
      <c r="F6" s="67"/>
      <c r="G6" s="57"/>
      <c r="H6" s="57"/>
      <c r="I6" s="57"/>
      <c r="J6" s="57"/>
    </row>
    <row r="7" spans="1:10" ht="34.5" customHeight="1" x14ac:dyDescent="0.25">
      <c r="A7" s="56" t="s">
        <v>124</v>
      </c>
      <c r="B7" s="56"/>
      <c r="C7" s="56"/>
      <c r="D7" s="56"/>
      <c r="E7" s="56"/>
      <c r="F7" s="56"/>
      <c r="G7" s="57"/>
      <c r="H7" s="57"/>
      <c r="I7" s="57"/>
      <c r="J7" s="57"/>
    </row>
    <row r="8" spans="1:10" ht="1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</row>
    <row r="9" spans="1:10" x14ac:dyDescent="0.25">
      <c r="A9" s="56" t="s">
        <v>0</v>
      </c>
      <c r="B9" s="56"/>
      <c r="C9" s="56"/>
      <c r="D9" s="56"/>
      <c r="E9" s="56"/>
      <c r="F9" s="56"/>
      <c r="G9" s="57"/>
      <c r="H9" s="57"/>
      <c r="I9" s="57"/>
      <c r="J9" s="57"/>
    </row>
    <row r="10" spans="1:10" x14ac:dyDescent="0.25">
      <c r="A10" s="58" t="s">
        <v>126</v>
      </c>
      <c r="B10" s="59"/>
      <c r="C10" s="59"/>
      <c r="D10" s="59"/>
      <c r="E10" s="59"/>
      <c r="F10" s="59"/>
      <c r="G10" s="59"/>
      <c r="H10" s="59"/>
      <c r="I10" s="59"/>
      <c r="J10" s="60"/>
    </row>
    <row r="11" spans="1:10" x14ac:dyDescent="0.25">
      <c r="A11" s="134" t="s">
        <v>1</v>
      </c>
      <c r="B11" s="135"/>
      <c r="C11" s="135"/>
      <c r="D11" s="136"/>
      <c r="E11" s="137"/>
      <c r="F11" s="138"/>
      <c r="G11" s="138"/>
      <c r="H11" s="138"/>
      <c r="I11" s="138"/>
      <c r="J11" s="139"/>
    </row>
    <row r="12" spans="1:10" x14ac:dyDescent="0.25">
      <c r="A12" s="140" t="s">
        <v>2</v>
      </c>
      <c r="B12" s="141"/>
      <c r="C12" s="141"/>
      <c r="D12" s="141"/>
      <c r="E12" s="141"/>
      <c r="F12" s="141"/>
      <c r="G12" s="141"/>
      <c r="H12" s="141"/>
      <c r="I12" s="141"/>
      <c r="J12" s="142"/>
    </row>
    <row r="13" spans="1:10" x14ac:dyDescent="0.25">
      <c r="A13" s="143" t="s">
        <v>3</v>
      </c>
      <c r="B13" s="144"/>
      <c r="C13" s="144"/>
      <c r="D13" s="145"/>
      <c r="E13" s="146"/>
      <c r="F13" s="57"/>
      <c r="G13" s="57"/>
      <c r="H13" s="57"/>
      <c r="I13" s="57"/>
      <c r="J13" s="57"/>
    </row>
    <row r="14" spans="1:10" ht="41.25" customHeight="1" x14ac:dyDescent="0.25">
      <c r="A14" s="131" t="s">
        <v>4</v>
      </c>
      <c r="B14" s="132"/>
      <c r="C14" s="132"/>
      <c r="D14" s="133"/>
      <c r="E14" s="57"/>
      <c r="F14" s="57"/>
      <c r="G14" s="57"/>
      <c r="H14" s="57"/>
      <c r="I14" s="57"/>
      <c r="J14" s="57"/>
    </row>
    <row r="15" spans="1:10" x14ac:dyDescent="0.25">
      <c r="A15" s="119" t="s">
        <v>5</v>
      </c>
      <c r="B15" s="119"/>
      <c r="C15" s="119"/>
      <c r="D15" s="119"/>
      <c r="E15" s="90"/>
      <c r="F15" s="90"/>
      <c r="G15" s="90"/>
      <c r="H15" s="90"/>
      <c r="I15" s="90"/>
      <c r="J15" s="90"/>
    </row>
    <row r="16" spans="1:10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</row>
    <row r="17" spans="1:10" x14ac:dyDescent="0.25">
      <c r="A17" s="97" t="s">
        <v>6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0" x14ac:dyDescent="0.25">
      <c r="A18" s="119" t="s">
        <v>7</v>
      </c>
      <c r="B18" s="119"/>
      <c r="C18" s="119"/>
      <c r="D18" s="119"/>
      <c r="E18" s="119"/>
      <c r="F18" s="119"/>
      <c r="G18" s="119"/>
      <c r="H18" s="119"/>
      <c r="I18" s="119"/>
      <c r="J18" s="119"/>
    </row>
    <row r="19" spans="1:10" x14ac:dyDescent="0.25">
      <c r="A19" s="4" t="s">
        <v>8</v>
      </c>
      <c r="B19" s="4">
        <v>1</v>
      </c>
      <c r="C19" s="125" t="s">
        <v>9</v>
      </c>
      <c r="D19" s="126"/>
      <c r="E19" s="100"/>
      <c r="F19" s="100"/>
      <c r="G19" s="100"/>
      <c r="H19" s="83">
        <f>E19*E15</f>
        <v>0</v>
      </c>
      <c r="I19" s="83"/>
      <c r="J19" s="83"/>
    </row>
    <row r="20" spans="1:10" x14ac:dyDescent="0.25">
      <c r="A20" s="1" t="s">
        <v>8</v>
      </c>
      <c r="B20" s="1">
        <v>2</v>
      </c>
      <c r="C20" s="72" t="s">
        <v>10</v>
      </c>
      <c r="D20" s="73"/>
      <c r="E20" s="82"/>
      <c r="F20" s="82"/>
      <c r="G20" s="82"/>
      <c r="H20" s="83">
        <f>E20*E15</f>
        <v>0</v>
      </c>
      <c r="I20" s="83"/>
      <c r="J20" s="83"/>
    </row>
    <row r="21" spans="1:10" x14ac:dyDescent="0.25">
      <c r="A21" s="1" t="s">
        <v>8</v>
      </c>
      <c r="B21" s="1">
        <v>3</v>
      </c>
      <c r="C21" s="72" t="s">
        <v>11</v>
      </c>
      <c r="D21" s="73"/>
      <c r="E21" s="82"/>
      <c r="F21" s="82"/>
      <c r="G21" s="82"/>
      <c r="H21" s="83">
        <f>E21*E15</f>
        <v>0</v>
      </c>
      <c r="I21" s="83"/>
      <c r="J21" s="83"/>
    </row>
    <row r="22" spans="1:10" x14ac:dyDescent="0.25">
      <c r="A22" s="1" t="s">
        <v>8</v>
      </c>
      <c r="B22" s="1">
        <v>4</v>
      </c>
      <c r="C22" s="72" t="s">
        <v>12</v>
      </c>
      <c r="D22" s="73"/>
      <c r="E22" s="82"/>
      <c r="F22" s="82"/>
      <c r="G22" s="82"/>
      <c r="H22" s="83">
        <f>E22*E15</f>
        <v>0</v>
      </c>
      <c r="I22" s="83"/>
      <c r="J22" s="83"/>
    </row>
    <row r="23" spans="1:10" x14ac:dyDescent="0.25">
      <c r="A23" s="1" t="s">
        <v>8</v>
      </c>
      <c r="B23" s="1">
        <v>5</v>
      </c>
      <c r="C23" s="72" t="s">
        <v>13</v>
      </c>
      <c r="D23" s="73"/>
      <c r="E23" s="82"/>
      <c r="F23" s="82"/>
      <c r="G23" s="82"/>
      <c r="H23" s="83">
        <f>E23*E15</f>
        <v>0</v>
      </c>
      <c r="I23" s="83"/>
      <c r="J23" s="83"/>
    </row>
    <row r="24" spans="1:10" x14ac:dyDescent="0.25">
      <c r="A24" s="1" t="s">
        <v>8</v>
      </c>
      <c r="B24" s="1">
        <v>6</v>
      </c>
      <c r="C24" s="72" t="s">
        <v>14</v>
      </c>
      <c r="D24" s="73"/>
      <c r="E24" s="82"/>
      <c r="F24" s="82"/>
      <c r="G24" s="82"/>
      <c r="H24" s="83">
        <f>E24*E15</f>
        <v>0</v>
      </c>
      <c r="I24" s="83"/>
      <c r="J24" s="83"/>
    </row>
    <row r="25" spans="1:10" x14ac:dyDescent="0.25">
      <c r="A25" s="1" t="s">
        <v>8</v>
      </c>
      <c r="B25" s="1">
        <v>7</v>
      </c>
      <c r="C25" s="72" t="s">
        <v>15</v>
      </c>
      <c r="D25" s="73"/>
      <c r="E25" s="82"/>
      <c r="F25" s="82"/>
      <c r="G25" s="82"/>
      <c r="H25" s="83">
        <f>E25*E15</f>
        <v>0</v>
      </c>
      <c r="I25" s="83"/>
      <c r="J25" s="83"/>
    </row>
    <row r="26" spans="1:10" x14ac:dyDescent="0.25">
      <c r="A26" s="68" t="s">
        <v>16</v>
      </c>
      <c r="B26" s="68"/>
      <c r="C26" s="68"/>
      <c r="D26" s="68"/>
      <c r="E26" s="69"/>
      <c r="F26" s="70"/>
      <c r="G26" s="71"/>
      <c r="H26" s="65">
        <f>SUM(H19:J25)</f>
        <v>0</v>
      </c>
      <c r="I26" s="65"/>
      <c r="J26" s="65"/>
    </row>
    <row r="27" spans="1:10" x14ac:dyDescent="0.25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5">
      <c r="A28" s="119" t="s">
        <v>17</v>
      </c>
      <c r="B28" s="119"/>
      <c r="C28" s="119"/>
      <c r="D28" s="119"/>
      <c r="E28" s="119"/>
      <c r="F28" s="119"/>
      <c r="G28" s="119"/>
      <c r="H28" s="119"/>
      <c r="I28" s="119"/>
      <c r="J28" s="119"/>
    </row>
    <row r="29" spans="1:10" x14ac:dyDescent="0.25">
      <c r="A29" s="4" t="s">
        <v>18</v>
      </c>
      <c r="B29" s="4">
        <v>1</v>
      </c>
      <c r="C29" s="125" t="s">
        <v>19</v>
      </c>
      <c r="D29" s="126"/>
      <c r="E29" s="100"/>
      <c r="F29" s="100"/>
      <c r="G29" s="100"/>
      <c r="H29" s="83">
        <f>E29*E15</f>
        <v>0</v>
      </c>
      <c r="I29" s="83"/>
      <c r="J29" s="83"/>
    </row>
    <row r="30" spans="1:10" x14ac:dyDescent="0.25">
      <c r="A30" s="4" t="s">
        <v>18</v>
      </c>
      <c r="B30" s="1">
        <v>2</v>
      </c>
      <c r="C30" s="72" t="s">
        <v>20</v>
      </c>
      <c r="D30" s="73"/>
      <c r="E30" s="82"/>
      <c r="F30" s="82"/>
      <c r="G30" s="82"/>
      <c r="H30" s="83">
        <f>E30*E15</f>
        <v>0</v>
      </c>
      <c r="I30" s="83"/>
      <c r="J30" s="83"/>
    </row>
    <row r="31" spans="1:10" x14ac:dyDescent="0.25">
      <c r="A31" s="4" t="s">
        <v>18</v>
      </c>
      <c r="B31" s="1">
        <v>3</v>
      </c>
      <c r="C31" s="72" t="s">
        <v>21</v>
      </c>
      <c r="D31" s="73"/>
      <c r="E31" s="82"/>
      <c r="F31" s="82"/>
      <c r="G31" s="82"/>
      <c r="H31" s="83">
        <f>E31*E15</f>
        <v>0</v>
      </c>
      <c r="I31" s="83"/>
      <c r="J31" s="83"/>
    </row>
    <row r="32" spans="1:10" x14ac:dyDescent="0.25">
      <c r="A32" s="4" t="s">
        <v>18</v>
      </c>
      <c r="B32" s="1">
        <v>4</v>
      </c>
      <c r="C32" s="72" t="s">
        <v>22</v>
      </c>
      <c r="D32" s="73"/>
      <c r="E32" s="82"/>
      <c r="F32" s="82"/>
      <c r="G32" s="82"/>
      <c r="H32" s="83">
        <f>E32*E15</f>
        <v>0</v>
      </c>
      <c r="I32" s="83"/>
      <c r="J32" s="83"/>
    </row>
    <row r="33" spans="1:10" x14ac:dyDescent="0.25">
      <c r="A33" s="4" t="s">
        <v>18</v>
      </c>
      <c r="B33" s="1">
        <v>5</v>
      </c>
      <c r="C33" s="72" t="s">
        <v>23</v>
      </c>
      <c r="D33" s="73"/>
      <c r="E33" s="82"/>
      <c r="F33" s="82"/>
      <c r="G33" s="82"/>
      <c r="H33" s="83">
        <f>E33*E15</f>
        <v>0</v>
      </c>
      <c r="I33" s="83"/>
      <c r="J33" s="83"/>
    </row>
    <row r="34" spans="1:10" x14ac:dyDescent="0.25">
      <c r="A34" s="4" t="s">
        <v>18</v>
      </c>
      <c r="B34" s="1">
        <v>6</v>
      </c>
      <c r="C34" s="72" t="s">
        <v>24</v>
      </c>
      <c r="D34" s="73"/>
      <c r="E34" s="82"/>
      <c r="F34" s="82"/>
      <c r="G34" s="82"/>
      <c r="H34" s="83">
        <f>E34*E15</f>
        <v>0</v>
      </c>
      <c r="I34" s="83"/>
      <c r="J34" s="83"/>
    </row>
    <row r="35" spans="1:10" x14ac:dyDescent="0.25">
      <c r="A35" s="4" t="s">
        <v>18</v>
      </c>
      <c r="B35" s="1">
        <v>7</v>
      </c>
      <c r="C35" s="72" t="s">
        <v>25</v>
      </c>
      <c r="D35" s="73"/>
      <c r="E35" s="82"/>
      <c r="F35" s="82"/>
      <c r="G35" s="82"/>
      <c r="H35" s="83">
        <f>E35*E15</f>
        <v>0</v>
      </c>
      <c r="I35" s="83"/>
      <c r="J35" s="83"/>
    </row>
    <row r="36" spans="1:10" x14ac:dyDescent="0.25">
      <c r="A36" s="5" t="s">
        <v>18</v>
      </c>
      <c r="B36" s="5">
        <v>8</v>
      </c>
      <c r="C36" s="72" t="s">
        <v>26</v>
      </c>
      <c r="D36" s="127"/>
      <c r="E36" s="128"/>
      <c r="F36" s="129"/>
      <c r="G36" s="130"/>
      <c r="H36" s="83">
        <f>E36*E15</f>
        <v>0</v>
      </c>
      <c r="I36" s="83"/>
      <c r="J36" s="83"/>
    </row>
    <row r="37" spans="1:10" x14ac:dyDescent="0.25">
      <c r="A37" s="68" t="s">
        <v>27</v>
      </c>
      <c r="B37" s="68"/>
      <c r="C37" s="68"/>
      <c r="D37" s="68"/>
      <c r="E37" s="69"/>
      <c r="F37" s="70"/>
      <c r="G37" s="71"/>
      <c r="H37" s="65">
        <f>SUM(H29:J36)</f>
        <v>0</v>
      </c>
      <c r="I37" s="65"/>
      <c r="J37" s="65"/>
    </row>
    <row r="38" spans="1:10" x14ac:dyDescent="0.25">
      <c r="E38" s="6"/>
      <c r="F38" s="6"/>
      <c r="G38" s="6"/>
      <c r="H38" s="16"/>
      <c r="I38" s="16"/>
      <c r="J38" s="16"/>
    </row>
    <row r="39" spans="1:10" x14ac:dyDescent="0.25">
      <c r="A39" s="119" t="s">
        <v>32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x14ac:dyDescent="0.25">
      <c r="A40" s="4" t="s">
        <v>37</v>
      </c>
      <c r="B40" s="4">
        <v>1</v>
      </c>
      <c r="C40" s="125" t="s">
        <v>28</v>
      </c>
      <c r="D40" s="126"/>
      <c r="E40" s="100"/>
      <c r="F40" s="100"/>
      <c r="G40" s="100"/>
      <c r="H40" s="83">
        <f>E40*E15</f>
        <v>0</v>
      </c>
      <c r="I40" s="83"/>
      <c r="J40" s="83"/>
    </row>
    <row r="41" spans="1:10" x14ac:dyDescent="0.25">
      <c r="A41" s="4" t="s">
        <v>37</v>
      </c>
      <c r="B41" s="1">
        <v>2</v>
      </c>
      <c r="C41" s="72" t="s">
        <v>29</v>
      </c>
      <c r="D41" s="73"/>
      <c r="E41" s="82"/>
      <c r="F41" s="82"/>
      <c r="G41" s="82"/>
      <c r="H41" s="83">
        <f>E41*E15</f>
        <v>0</v>
      </c>
      <c r="I41" s="83"/>
      <c r="J41" s="83"/>
    </row>
    <row r="42" spans="1:10" ht="50.25" customHeight="1" x14ac:dyDescent="0.25">
      <c r="A42" s="4" t="s">
        <v>37</v>
      </c>
      <c r="B42" s="1">
        <v>3</v>
      </c>
      <c r="C42" s="120" t="s">
        <v>30</v>
      </c>
      <c r="D42" s="121"/>
      <c r="E42" s="82"/>
      <c r="F42" s="82"/>
      <c r="G42" s="82"/>
      <c r="H42" s="83">
        <f>E42*E15</f>
        <v>0</v>
      </c>
      <c r="I42" s="83"/>
      <c r="J42" s="83"/>
    </row>
    <row r="43" spans="1:10" ht="50.25" customHeight="1" x14ac:dyDescent="0.25">
      <c r="A43" s="4" t="s">
        <v>37</v>
      </c>
      <c r="B43" s="1">
        <v>4</v>
      </c>
      <c r="C43" s="120" t="s">
        <v>31</v>
      </c>
      <c r="D43" s="121"/>
      <c r="E43" s="82"/>
      <c r="F43" s="82"/>
      <c r="G43" s="82"/>
      <c r="H43" s="83">
        <f>E43*E15</f>
        <v>0</v>
      </c>
      <c r="I43" s="83"/>
      <c r="J43" s="83"/>
    </row>
    <row r="44" spans="1:10" x14ac:dyDescent="0.25">
      <c r="A44" s="68" t="s">
        <v>33</v>
      </c>
      <c r="B44" s="68"/>
      <c r="C44" s="68"/>
      <c r="D44" s="68"/>
      <c r="E44" s="69"/>
      <c r="F44" s="70"/>
      <c r="G44" s="71"/>
      <c r="H44" s="65">
        <f>SUM(H40:J43)</f>
        <v>0</v>
      </c>
      <c r="I44" s="65"/>
      <c r="J44" s="65"/>
    </row>
    <row r="45" spans="1:10" x14ac:dyDescent="0.25">
      <c r="E45" s="6"/>
      <c r="F45" s="6"/>
      <c r="G45" s="6"/>
      <c r="H45" s="16"/>
      <c r="I45" s="16"/>
      <c r="J45" s="16"/>
    </row>
    <row r="46" spans="1:10" x14ac:dyDescent="0.25">
      <c r="A46" s="119" t="s">
        <v>34</v>
      </c>
      <c r="B46" s="119"/>
      <c r="C46" s="119"/>
      <c r="D46" s="119"/>
      <c r="E46" s="119"/>
      <c r="F46" s="119"/>
      <c r="G46" s="119"/>
      <c r="H46" s="119"/>
      <c r="I46" s="119"/>
      <c r="J46" s="119"/>
    </row>
    <row r="47" spans="1:10" ht="66" customHeight="1" x14ac:dyDescent="0.25">
      <c r="A47" s="7" t="s">
        <v>38</v>
      </c>
      <c r="B47" s="7">
        <v>1</v>
      </c>
      <c r="C47" s="120" t="s">
        <v>35</v>
      </c>
      <c r="D47" s="121"/>
      <c r="E47" s="122"/>
      <c r="F47" s="123"/>
      <c r="G47" s="124"/>
      <c r="H47" s="83">
        <f>E47*E15</f>
        <v>0</v>
      </c>
      <c r="I47" s="83"/>
      <c r="J47" s="83"/>
    </row>
    <row r="48" spans="1:10" x14ac:dyDescent="0.25">
      <c r="A48" s="68" t="s">
        <v>36</v>
      </c>
      <c r="B48" s="68"/>
      <c r="C48" s="68"/>
      <c r="D48" s="68"/>
      <c r="E48" s="69"/>
      <c r="F48" s="70"/>
      <c r="G48" s="71"/>
      <c r="H48" s="65">
        <f>H47</f>
        <v>0</v>
      </c>
      <c r="I48" s="65"/>
      <c r="J48" s="65"/>
    </row>
    <row r="49" spans="1:10" x14ac:dyDescent="0.25">
      <c r="E49" s="6"/>
      <c r="F49" s="6"/>
      <c r="G49" s="6"/>
      <c r="H49" s="16"/>
      <c r="I49" s="16"/>
      <c r="J49" s="16"/>
    </row>
    <row r="50" spans="1:10" x14ac:dyDescent="0.25">
      <c r="A50" s="119" t="s">
        <v>39</v>
      </c>
      <c r="B50" s="119"/>
      <c r="C50" s="119"/>
      <c r="D50" s="119"/>
      <c r="E50" s="119"/>
      <c r="F50" s="119"/>
      <c r="G50" s="119"/>
      <c r="H50" s="119"/>
      <c r="I50" s="119"/>
      <c r="J50" s="119"/>
    </row>
    <row r="51" spans="1:10" ht="48" customHeight="1" x14ac:dyDescent="0.25">
      <c r="A51" s="4" t="s">
        <v>40</v>
      </c>
      <c r="B51" s="4">
        <v>1</v>
      </c>
      <c r="C51" s="120" t="s">
        <v>42</v>
      </c>
      <c r="D51" s="121"/>
      <c r="E51" s="100">
        <v>3.3E-4</v>
      </c>
      <c r="F51" s="100"/>
      <c r="G51" s="100"/>
      <c r="H51" s="83">
        <f>E51*E15</f>
        <v>0</v>
      </c>
      <c r="I51" s="83"/>
      <c r="J51" s="83"/>
    </row>
    <row r="52" spans="1:10" ht="73.5" customHeight="1" x14ac:dyDescent="0.25">
      <c r="A52" s="4" t="s">
        <v>40</v>
      </c>
      <c r="B52" s="1">
        <v>2</v>
      </c>
      <c r="C52" s="120" t="s">
        <v>43</v>
      </c>
      <c r="D52" s="121"/>
      <c r="E52" s="82">
        <v>2.5999999999999998E-4</v>
      </c>
      <c r="F52" s="82"/>
      <c r="G52" s="82"/>
      <c r="H52" s="83">
        <f>E52*E15</f>
        <v>0</v>
      </c>
      <c r="I52" s="83"/>
      <c r="J52" s="83"/>
    </row>
    <row r="53" spans="1:10" x14ac:dyDescent="0.25">
      <c r="A53" s="68" t="s">
        <v>41</v>
      </c>
      <c r="B53" s="68"/>
      <c r="C53" s="68"/>
      <c r="D53" s="68"/>
      <c r="E53" s="69">
        <f>SUM(E51:G52)</f>
        <v>5.9000000000000003E-4</v>
      </c>
      <c r="F53" s="70"/>
      <c r="G53" s="71"/>
      <c r="H53" s="65">
        <f>SUM(H51:J52)</f>
        <v>0</v>
      </c>
      <c r="I53" s="65"/>
      <c r="J53" s="65"/>
    </row>
    <row r="54" spans="1:10" x14ac:dyDescent="0.25">
      <c r="E54" s="6"/>
      <c r="F54" s="6"/>
      <c r="G54" s="6"/>
      <c r="H54" s="16"/>
      <c r="I54" s="16"/>
      <c r="J54" s="16"/>
    </row>
    <row r="55" spans="1:10" x14ac:dyDescent="0.25">
      <c r="A55" s="119" t="s">
        <v>44</v>
      </c>
      <c r="B55" s="119"/>
      <c r="C55" s="119"/>
      <c r="D55" s="119"/>
      <c r="E55" s="119"/>
      <c r="F55" s="119"/>
      <c r="G55" s="119"/>
      <c r="H55" s="119"/>
      <c r="I55" s="119"/>
      <c r="J55" s="119"/>
    </row>
    <row r="56" spans="1:10" ht="81" customHeight="1" x14ac:dyDescent="0.25">
      <c r="A56" s="4" t="s">
        <v>56</v>
      </c>
      <c r="B56" s="4">
        <v>1</v>
      </c>
      <c r="C56" s="98" t="s">
        <v>45</v>
      </c>
      <c r="D56" s="99"/>
      <c r="E56" s="100"/>
      <c r="F56" s="100"/>
      <c r="G56" s="100"/>
      <c r="H56" s="83">
        <f t="shared" ref="H56" si="0">E56*E15</f>
        <v>0</v>
      </c>
      <c r="I56" s="83"/>
      <c r="J56" s="83"/>
    </row>
    <row r="57" spans="1:10" x14ac:dyDescent="0.25">
      <c r="A57" s="68" t="s">
        <v>57</v>
      </c>
      <c r="B57" s="68"/>
      <c r="C57" s="68"/>
      <c r="D57" s="68"/>
      <c r="E57" s="69"/>
      <c r="F57" s="70"/>
      <c r="G57" s="71"/>
      <c r="H57" s="65">
        <f>H56</f>
        <v>0</v>
      </c>
      <c r="I57" s="65"/>
      <c r="J57" s="65"/>
    </row>
    <row r="58" spans="1:10" x14ac:dyDescent="0.25">
      <c r="E58" s="6"/>
      <c r="F58" s="6"/>
      <c r="G58" s="6"/>
      <c r="H58" s="16"/>
      <c r="I58" s="16"/>
      <c r="J58" s="16"/>
    </row>
    <row r="59" spans="1:10" x14ac:dyDescent="0.25">
      <c r="A59" s="68" t="s">
        <v>46</v>
      </c>
      <c r="B59" s="68"/>
      <c r="C59" s="68"/>
      <c r="D59" s="68"/>
      <c r="E59" s="69"/>
      <c r="F59" s="70"/>
      <c r="G59" s="71"/>
      <c r="H59" s="65">
        <f>SUM(H57,H53,H48,H44,H37,H26)</f>
        <v>0</v>
      </c>
      <c r="I59" s="65"/>
      <c r="J59" s="65"/>
    </row>
    <row r="60" spans="1:10" x14ac:dyDescent="0.25">
      <c r="E60" s="6"/>
      <c r="F60" s="6"/>
      <c r="G60" s="6"/>
      <c r="H60" s="16"/>
      <c r="I60" s="16"/>
      <c r="J60" s="16"/>
    </row>
    <row r="61" spans="1:10" x14ac:dyDescent="0.25">
      <c r="A61" s="68" t="s">
        <v>47</v>
      </c>
      <c r="B61" s="68"/>
      <c r="C61" s="68"/>
      <c r="D61" s="68"/>
      <c r="E61" s="69"/>
      <c r="F61" s="70"/>
      <c r="G61" s="71"/>
      <c r="H61" s="65">
        <f>E15+H59</f>
        <v>0</v>
      </c>
      <c r="I61" s="65"/>
      <c r="J61" s="65"/>
    </row>
    <row r="62" spans="1:10" x14ac:dyDescent="0.25">
      <c r="E62" s="6"/>
      <c r="F62" s="6"/>
      <c r="G62" s="6"/>
      <c r="H62" s="16"/>
      <c r="I62" s="16"/>
      <c r="J62" s="16"/>
    </row>
    <row r="63" spans="1:10" x14ac:dyDescent="0.25">
      <c r="A63" s="97" t="s">
        <v>48</v>
      </c>
      <c r="B63" s="97"/>
      <c r="C63" s="97"/>
      <c r="D63" s="97"/>
      <c r="E63" s="97"/>
      <c r="F63" s="97"/>
      <c r="G63" s="97"/>
      <c r="H63" s="97"/>
      <c r="I63" s="97"/>
      <c r="J63" s="97"/>
    </row>
    <row r="64" spans="1:10" x14ac:dyDescent="0.25">
      <c r="A64" s="101" t="s">
        <v>49</v>
      </c>
      <c r="B64" s="102"/>
      <c r="C64" s="102"/>
      <c r="D64" s="102"/>
      <c r="E64" s="102"/>
      <c r="F64" s="102"/>
      <c r="G64" s="103"/>
      <c r="H64" s="104"/>
      <c r="I64" s="104"/>
      <c r="J64" s="104"/>
    </row>
    <row r="65" spans="1:10" x14ac:dyDescent="0.25">
      <c r="A65" s="101" t="s">
        <v>50</v>
      </c>
      <c r="B65" s="102"/>
      <c r="C65" s="102"/>
      <c r="D65" s="102"/>
      <c r="E65" s="102"/>
      <c r="F65" s="102"/>
      <c r="G65" s="103"/>
      <c r="H65" s="104"/>
      <c r="I65" s="104"/>
      <c r="J65" s="104"/>
    </row>
    <row r="66" spans="1:10" x14ac:dyDescent="0.25">
      <c r="A66" s="105" t="s">
        <v>53</v>
      </c>
      <c r="B66" s="106"/>
      <c r="C66" s="106"/>
      <c r="D66" s="107"/>
      <c r="E66" s="108" t="s">
        <v>129</v>
      </c>
      <c r="F66" s="109"/>
      <c r="G66" s="110"/>
      <c r="H66" s="111"/>
      <c r="I66" s="112"/>
      <c r="J66" s="113"/>
    </row>
    <row r="67" spans="1:10" ht="34.5" customHeight="1" x14ac:dyDescent="0.25">
      <c r="A67" s="114" t="s">
        <v>51</v>
      </c>
      <c r="B67" s="115"/>
      <c r="C67" s="115"/>
      <c r="D67" s="116"/>
      <c r="E67" s="117"/>
      <c r="F67" s="118"/>
      <c r="G67" s="118"/>
      <c r="H67" s="104"/>
      <c r="I67" s="104"/>
      <c r="J67" s="104"/>
    </row>
    <row r="68" spans="1:10" x14ac:dyDescent="0.25">
      <c r="A68" s="84" t="s">
        <v>52</v>
      </c>
      <c r="B68" s="85"/>
      <c r="C68" s="85"/>
      <c r="D68" s="85"/>
      <c r="E68" s="85"/>
      <c r="F68" s="85"/>
      <c r="G68" s="86"/>
      <c r="H68" s="90"/>
      <c r="I68" s="90"/>
      <c r="J68" s="90"/>
    </row>
    <row r="69" spans="1:10" x14ac:dyDescent="0.25">
      <c r="E69" s="6"/>
      <c r="F69" s="6"/>
      <c r="G69" s="6"/>
      <c r="H69" s="16"/>
      <c r="I69" s="16"/>
      <c r="J69" s="16"/>
    </row>
    <row r="70" spans="1:10" x14ac:dyDescent="0.25">
      <c r="A70" s="91" t="s">
        <v>55</v>
      </c>
      <c r="B70" s="92"/>
      <c r="C70" s="92"/>
      <c r="D70" s="92"/>
      <c r="E70" s="92"/>
      <c r="F70" s="92"/>
      <c r="G70" s="93"/>
      <c r="H70" s="94">
        <f>H61+H68</f>
        <v>0</v>
      </c>
      <c r="I70" s="95"/>
      <c r="J70" s="96"/>
    </row>
    <row r="71" spans="1:10" x14ac:dyDescent="0.25">
      <c r="E71" s="6"/>
      <c r="F71" s="6"/>
      <c r="G71" s="6"/>
      <c r="H71" s="16"/>
      <c r="I71" s="16"/>
      <c r="J71" s="16"/>
    </row>
    <row r="72" spans="1:10" x14ac:dyDescent="0.25">
      <c r="A72" s="97" t="s">
        <v>58</v>
      </c>
      <c r="B72" s="97"/>
      <c r="C72" s="97"/>
      <c r="D72" s="97"/>
      <c r="E72" s="97"/>
      <c r="F72" s="97"/>
      <c r="G72" s="97"/>
      <c r="H72" s="97"/>
      <c r="I72" s="97"/>
      <c r="J72" s="97"/>
    </row>
    <row r="73" spans="1:10" x14ac:dyDescent="0.25">
      <c r="A73" s="72">
        <v>1</v>
      </c>
      <c r="B73" s="73"/>
      <c r="C73" s="98" t="s">
        <v>59</v>
      </c>
      <c r="D73" s="99"/>
      <c r="E73" s="100"/>
      <c r="F73" s="100"/>
      <c r="G73" s="100"/>
      <c r="H73" s="83">
        <f>E73*H70</f>
        <v>0</v>
      </c>
      <c r="I73" s="83"/>
      <c r="J73" s="83"/>
    </row>
    <row r="74" spans="1:10" x14ac:dyDescent="0.25">
      <c r="A74" s="72">
        <v>2</v>
      </c>
      <c r="B74" s="73"/>
      <c r="C74" s="74" t="s">
        <v>60</v>
      </c>
      <c r="D74" s="75"/>
      <c r="E74" s="82"/>
      <c r="F74" s="82"/>
      <c r="G74" s="82"/>
      <c r="H74" s="83">
        <f>E74*H70</f>
        <v>0</v>
      </c>
      <c r="I74" s="83"/>
      <c r="J74" s="83"/>
    </row>
    <row r="75" spans="1:10" x14ac:dyDescent="0.25">
      <c r="A75" s="84" t="s">
        <v>61</v>
      </c>
      <c r="B75" s="85"/>
      <c r="C75" s="85"/>
      <c r="D75" s="85"/>
      <c r="E75" s="85"/>
      <c r="F75" s="85"/>
      <c r="G75" s="86"/>
      <c r="H75" s="87">
        <f>SUM(H73:J74)</f>
        <v>0</v>
      </c>
      <c r="I75" s="88"/>
      <c r="J75" s="89"/>
    </row>
    <row r="76" spans="1:10" x14ac:dyDescent="0.25">
      <c r="A76" s="72">
        <v>3</v>
      </c>
      <c r="B76" s="73"/>
      <c r="C76" s="74" t="s">
        <v>62</v>
      </c>
      <c r="D76" s="75"/>
      <c r="E76" s="76"/>
      <c r="F76" s="77"/>
      <c r="G76" s="78"/>
      <c r="H76" s="79">
        <f>E76*H70</f>
        <v>0</v>
      </c>
      <c r="I76" s="80"/>
      <c r="J76" s="81"/>
    </row>
    <row r="77" spans="1:10" x14ac:dyDescent="0.25">
      <c r="A77" s="72">
        <v>4</v>
      </c>
      <c r="B77" s="73"/>
      <c r="C77" s="74" t="s">
        <v>63</v>
      </c>
      <c r="D77" s="75"/>
      <c r="E77" s="76"/>
      <c r="F77" s="77"/>
      <c r="G77" s="78"/>
      <c r="H77" s="79">
        <f>E77*H70</f>
        <v>0</v>
      </c>
      <c r="I77" s="80"/>
      <c r="J77" s="81"/>
    </row>
    <row r="78" spans="1:10" x14ac:dyDescent="0.25">
      <c r="A78" s="72">
        <v>5</v>
      </c>
      <c r="B78" s="73"/>
      <c r="C78" s="74" t="s">
        <v>64</v>
      </c>
      <c r="D78" s="75"/>
      <c r="E78" s="76"/>
      <c r="F78" s="77"/>
      <c r="G78" s="78"/>
      <c r="H78" s="79">
        <f>E78*H70</f>
        <v>0</v>
      </c>
      <c r="I78" s="80"/>
      <c r="J78" s="81"/>
    </row>
    <row r="79" spans="1:10" x14ac:dyDescent="0.25">
      <c r="A79" s="68" t="s">
        <v>65</v>
      </c>
      <c r="B79" s="68"/>
      <c r="C79" s="68"/>
      <c r="D79" s="68"/>
      <c r="E79" s="69"/>
      <c r="F79" s="70"/>
      <c r="G79" s="71"/>
      <c r="H79" s="65">
        <f>SUM(H76:J78)</f>
        <v>0</v>
      </c>
      <c r="I79" s="65"/>
      <c r="J79" s="65"/>
    </row>
    <row r="80" spans="1:10" x14ac:dyDescent="0.25">
      <c r="E80" s="6"/>
      <c r="F80" s="6"/>
      <c r="G80" s="6"/>
      <c r="H80" s="16"/>
      <c r="I80" s="16"/>
      <c r="J80" s="16"/>
    </row>
    <row r="81" spans="1:10" x14ac:dyDescent="0.25">
      <c r="A81" s="68" t="s">
        <v>66</v>
      </c>
      <c r="B81" s="68"/>
      <c r="C81" s="68"/>
      <c r="D81" s="68"/>
      <c r="E81" s="69"/>
      <c r="F81" s="70"/>
      <c r="G81" s="71"/>
      <c r="H81" s="65">
        <f>H79+H75</f>
        <v>0</v>
      </c>
      <c r="I81" s="65"/>
      <c r="J81" s="65"/>
    </row>
    <row r="82" spans="1:10" x14ac:dyDescent="0.25">
      <c r="E82" s="6"/>
      <c r="F82" s="6"/>
      <c r="G82" s="6"/>
      <c r="H82" s="16"/>
      <c r="I82" s="16"/>
      <c r="J82" s="16"/>
    </row>
    <row r="83" spans="1:10" x14ac:dyDescent="0.25">
      <c r="A83" s="62" t="s">
        <v>67</v>
      </c>
      <c r="B83" s="63"/>
      <c r="C83" s="63"/>
      <c r="D83" s="63"/>
      <c r="E83" s="63"/>
      <c r="F83" s="63"/>
      <c r="G83" s="64"/>
      <c r="H83" s="65">
        <f>H81+H70</f>
        <v>0</v>
      </c>
      <c r="I83" s="65"/>
      <c r="J83" s="65"/>
    </row>
    <row r="84" spans="1:10" x14ac:dyDescent="0.25">
      <c r="E84" s="6"/>
      <c r="F84" s="6"/>
      <c r="G84" s="6"/>
      <c r="H84" s="16"/>
      <c r="I84" s="16"/>
      <c r="J84" s="16"/>
    </row>
    <row r="85" spans="1:10" x14ac:dyDescent="0.25">
      <c r="A85" s="62" t="s">
        <v>68</v>
      </c>
      <c r="B85" s="63"/>
      <c r="C85" s="64"/>
      <c r="D85" s="9" t="s">
        <v>69</v>
      </c>
      <c r="E85" s="62"/>
      <c r="F85" s="63"/>
      <c r="G85" s="64"/>
      <c r="H85" s="65">
        <f>E85*H83</f>
        <v>0</v>
      </c>
      <c r="I85" s="65"/>
      <c r="J85" s="65"/>
    </row>
    <row r="87" spans="1:10" x14ac:dyDescent="0.25">
      <c r="A87" s="62" t="s">
        <v>125</v>
      </c>
      <c r="B87" s="63"/>
      <c r="C87" s="63"/>
      <c r="D87" s="63"/>
      <c r="E87" s="63"/>
      <c r="F87" s="63"/>
      <c r="G87" s="64"/>
      <c r="H87" s="65">
        <f>H85+H74</f>
        <v>0</v>
      </c>
      <c r="I87" s="65"/>
      <c r="J87" s="65"/>
    </row>
  </sheetData>
  <mergeCells count="179">
    <mergeCell ref="A11:D11"/>
    <mergeCell ref="E11:J11"/>
    <mergeCell ref="A12:J12"/>
    <mergeCell ref="A13:D13"/>
    <mergeCell ref="E13:J13"/>
    <mergeCell ref="A18:J18"/>
    <mergeCell ref="C19:D19"/>
    <mergeCell ref="E19:G19"/>
    <mergeCell ref="H19:J19"/>
    <mergeCell ref="C20:D20"/>
    <mergeCell ref="E20:G20"/>
    <mergeCell ref="H20:J20"/>
    <mergeCell ref="A14:D14"/>
    <mergeCell ref="E14:J14"/>
    <mergeCell ref="A15:D15"/>
    <mergeCell ref="E15:J15"/>
    <mergeCell ref="A16:J16"/>
    <mergeCell ref="A17:J17"/>
    <mergeCell ref="C23:D23"/>
    <mergeCell ref="E23:G23"/>
    <mergeCell ref="H23:J23"/>
    <mergeCell ref="C24:D24"/>
    <mergeCell ref="E24:G24"/>
    <mergeCell ref="H24:J24"/>
    <mergeCell ref="C21:D21"/>
    <mergeCell ref="E21:G21"/>
    <mergeCell ref="H21:J21"/>
    <mergeCell ref="C22:D22"/>
    <mergeCell ref="E22:G22"/>
    <mergeCell ref="H22:J22"/>
    <mergeCell ref="A27:J27"/>
    <mergeCell ref="A28:J28"/>
    <mergeCell ref="C29:D29"/>
    <mergeCell ref="E29:G29"/>
    <mergeCell ref="H29:J29"/>
    <mergeCell ref="C30:D30"/>
    <mergeCell ref="E30:G30"/>
    <mergeCell ref="H30:J30"/>
    <mergeCell ref="C25:D25"/>
    <mergeCell ref="E25:G25"/>
    <mergeCell ref="H25:J25"/>
    <mergeCell ref="A26:D26"/>
    <mergeCell ref="E26:G26"/>
    <mergeCell ref="H26:J26"/>
    <mergeCell ref="C33:D33"/>
    <mergeCell ref="E33:G33"/>
    <mergeCell ref="H33:J33"/>
    <mergeCell ref="C34:D34"/>
    <mergeCell ref="E34:G34"/>
    <mergeCell ref="H34:J34"/>
    <mergeCell ref="C31:D31"/>
    <mergeCell ref="E31:G31"/>
    <mergeCell ref="H31:J31"/>
    <mergeCell ref="C32:D32"/>
    <mergeCell ref="E32:G32"/>
    <mergeCell ref="H32:J32"/>
    <mergeCell ref="A37:D37"/>
    <mergeCell ref="E37:G37"/>
    <mergeCell ref="H37:J37"/>
    <mergeCell ref="A39:J39"/>
    <mergeCell ref="C40:D40"/>
    <mergeCell ref="E40:G40"/>
    <mergeCell ref="H40:J40"/>
    <mergeCell ref="C35:D35"/>
    <mergeCell ref="E35:G35"/>
    <mergeCell ref="H35:J35"/>
    <mergeCell ref="C36:D36"/>
    <mergeCell ref="E36:G36"/>
    <mergeCell ref="H36:J36"/>
    <mergeCell ref="C43:D43"/>
    <mergeCell ref="E43:G43"/>
    <mergeCell ref="H43:J43"/>
    <mergeCell ref="A44:D44"/>
    <mergeCell ref="E44:G44"/>
    <mergeCell ref="H44:J44"/>
    <mergeCell ref="C41:D41"/>
    <mergeCell ref="E41:G41"/>
    <mergeCell ref="H41:J41"/>
    <mergeCell ref="C42:D42"/>
    <mergeCell ref="E42:G42"/>
    <mergeCell ref="H42:J42"/>
    <mergeCell ref="A50:J50"/>
    <mergeCell ref="C51:D51"/>
    <mergeCell ref="E51:G51"/>
    <mergeCell ref="H51:J51"/>
    <mergeCell ref="C52:D52"/>
    <mergeCell ref="E52:G52"/>
    <mergeCell ref="H52:J52"/>
    <mergeCell ref="A46:J46"/>
    <mergeCell ref="C47:D47"/>
    <mergeCell ref="E47:G47"/>
    <mergeCell ref="H47:J47"/>
    <mergeCell ref="A48:D48"/>
    <mergeCell ref="E48:G48"/>
    <mergeCell ref="H48:J48"/>
    <mergeCell ref="A57:D57"/>
    <mergeCell ref="E57:G57"/>
    <mergeCell ref="H57:J57"/>
    <mergeCell ref="A59:D59"/>
    <mergeCell ref="E59:G59"/>
    <mergeCell ref="H59:J59"/>
    <mergeCell ref="A53:D53"/>
    <mergeCell ref="E53:G53"/>
    <mergeCell ref="H53:J53"/>
    <mergeCell ref="A55:J55"/>
    <mergeCell ref="C56:D56"/>
    <mergeCell ref="E56:G56"/>
    <mergeCell ref="H56:J56"/>
    <mergeCell ref="A65:G65"/>
    <mergeCell ref="H65:J65"/>
    <mergeCell ref="A66:D66"/>
    <mergeCell ref="E66:G66"/>
    <mergeCell ref="H66:J66"/>
    <mergeCell ref="A67:D67"/>
    <mergeCell ref="E67:G67"/>
    <mergeCell ref="H67:J67"/>
    <mergeCell ref="A61:D61"/>
    <mergeCell ref="E61:G61"/>
    <mergeCell ref="H61:J61"/>
    <mergeCell ref="A63:J63"/>
    <mergeCell ref="A64:G64"/>
    <mergeCell ref="H64:J64"/>
    <mergeCell ref="A68:G68"/>
    <mergeCell ref="H68:J68"/>
    <mergeCell ref="A70:G70"/>
    <mergeCell ref="H70:J70"/>
    <mergeCell ref="A72:J72"/>
    <mergeCell ref="A73:B73"/>
    <mergeCell ref="C73:D73"/>
    <mergeCell ref="E73:G73"/>
    <mergeCell ref="H73:J73"/>
    <mergeCell ref="E76:G76"/>
    <mergeCell ref="H76:J76"/>
    <mergeCell ref="A77:B77"/>
    <mergeCell ref="C77:D77"/>
    <mergeCell ref="E77:G77"/>
    <mergeCell ref="H77:J77"/>
    <mergeCell ref="A74:B74"/>
    <mergeCell ref="C74:D74"/>
    <mergeCell ref="E74:G74"/>
    <mergeCell ref="H74:J74"/>
    <mergeCell ref="A75:G75"/>
    <mergeCell ref="H75:J75"/>
    <mergeCell ref="A87:G87"/>
    <mergeCell ref="H87:J87"/>
    <mergeCell ref="A2:D2"/>
    <mergeCell ref="A3:D3"/>
    <mergeCell ref="A4:D4"/>
    <mergeCell ref="A5:D5"/>
    <mergeCell ref="A6:F6"/>
    <mergeCell ref="A81:D81"/>
    <mergeCell ref="E81:G81"/>
    <mergeCell ref="H81:J81"/>
    <mergeCell ref="A83:G83"/>
    <mergeCell ref="H83:J83"/>
    <mergeCell ref="A85:C85"/>
    <mergeCell ref="E85:G85"/>
    <mergeCell ref="H85:J85"/>
    <mergeCell ref="A78:B78"/>
    <mergeCell ref="C78:D78"/>
    <mergeCell ref="E78:G78"/>
    <mergeCell ref="H78:J78"/>
    <mergeCell ref="A79:D79"/>
    <mergeCell ref="E79:G79"/>
    <mergeCell ref="H79:J79"/>
    <mergeCell ref="A76:B76"/>
    <mergeCell ref="C76:D76"/>
    <mergeCell ref="A1:J1"/>
    <mergeCell ref="A9:F9"/>
    <mergeCell ref="G9:J9"/>
    <mergeCell ref="A10:J10"/>
    <mergeCell ref="A7:F7"/>
    <mergeCell ref="G7:J7"/>
    <mergeCell ref="A8:J8"/>
    <mergeCell ref="E2:J2"/>
    <mergeCell ref="E3:J3"/>
    <mergeCell ref="E4:J4"/>
    <mergeCell ref="E5:J5"/>
    <mergeCell ref="G6:J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78"/>
  <sheetViews>
    <sheetView topLeftCell="A64" workbookViewId="0">
      <selection activeCell="H76" sqref="H76:J76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21.42578125" customWidth="1"/>
    <col min="4" max="4" width="31.7109375" customWidth="1"/>
    <col min="5" max="5" width="5.28515625" style="6" customWidth="1"/>
    <col min="6" max="6" width="5" style="6" customWidth="1"/>
    <col min="7" max="7" width="5.85546875" style="6" customWidth="1"/>
    <col min="8" max="8" width="4.85546875" style="16" customWidth="1"/>
    <col min="9" max="9" width="8.42578125" style="16" customWidth="1"/>
    <col min="10" max="10" width="8" style="16" customWidth="1"/>
  </cols>
  <sheetData>
    <row r="1" spans="1:17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7" x14ac:dyDescent="0.25">
      <c r="A2" s="10" t="s">
        <v>0</v>
      </c>
      <c r="B2" s="56" t="s">
        <v>83</v>
      </c>
      <c r="C2" s="56"/>
      <c r="D2" s="56"/>
      <c r="E2" s="56"/>
      <c r="F2" s="56"/>
      <c r="G2" s="56"/>
      <c r="H2" s="56"/>
      <c r="I2" s="56"/>
      <c r="J2" s="56"/>
    </row>
    <row r="3" spans="1:17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7" x14ac:dyDescent="0.25">
      <c r="A4" s="134" t="s">
        <v>1</v>
      </c>
      <c r="B4" s="135"/>
      <c r="C4" s="135"/>
      <c r="D4" s="136"/>
      <c r="E4" s="137">
        <f>E8</f>
        <v>1050.0999999999999</v>
      </c>
      <c r="F4" s="138"/>
      <c r="G4" s="138"/>
      <c r="H4" s="138"/>
      <c r="I4" s="138"/>
      <c r="J4" s="139"/>
    </row>
    <row r="5" spans="1:17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7" ht="30.75" customHeight="1" x14ac:dyDescent="0.25">
      <c r="A6" s="143" t="s">
        <v>3</v>
      </c>
      <c r="B6" s="144"/>
      <c r="C6" s="144"/>
      <c r="D6" s="145"/>
      <c r="E6" s="146">
        <f>'CARGOS E SAL BASE'!F3</f>
        <v>1050.0999999999999</v>
      </c>
      <c r="F6" s="57"/>
      <c r="G6" s="57"/>
      <c r="H6" s="57"/>
      <c r="I6" s="57"/>
      <c r="J6" s="57"/>
    </row>
    <row r="7" spans="1:17" x14ac:dyDescent="0.25">
      <c r="A7" s="131" t="s">
        <v>4</v>
      </c>
      <c r="B7" s="132"/>
      <c r="C7" s="132"/>
      <c r="D7" s="133"/>
      <c r="E7" s="57">
        <v>0</v>
      </c>
      <c r="F7" s="57"/>
      <c r="G7" s="57"/>
      <c r="H7" s="57"/>
      <c r="I7" s="57"/>
      <c r="J7" s="57"/>
    </row>
    <row r="8" spans="1:17" x14ac:dyDescent="0.25">
      <c r="A8" s="119" t="s">
        <v>5</v>
      </c>
      <c r="B8" s="119"/>
      <c r="C8" s="119"/>
      <c r="D8" s="119"/>
      <c r="E8" s="90">
        <f>SUM(E6+E7)</f>
        <v>1050.0999999999999</v>
      </c>
      <c r="F8" s="90"/>
      <c r="G8" s="90"/>
      <c r="H8" s="90"/>
      <c r="I8" s="90"/>
      <c r="J8" s="90"/>
    </row>
    <row r="9" spans="1:17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7" x14ac:dyDescent="0.25">
      <c r="A10" s="97" t="s">
        <v>6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7" x14ac:dyDescent="0.25">
      <c r="A11" s="119" t="s">
        <v>7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7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210.01999999999998</v>
      </c>
      <c r="I12" s="83"/>
      <c r="J12" s="83"/>
      <c r="K12" s="150"/>
      <c r="L12" s="150"/>
      <c r="M12" s="150"/>
      <c r="N12" s="150"/>
      <c r="O12" s="150"/>
      <c r="P12" s="150"/>
      <c r="Q12" s="150"/>
    </row>
    <row r="13" spans="1:17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84.007999999999996</v>
      </c>
      <c r="I13" s="83"/>
      <c r="J13" s="83"/>
      <c r="K13" s="150"/>
      <c r="L13" s="150"/>
      <c r="M13" s="150"/>
      <c r="N13" s="150"/>
      <c r="O13" s="150"/>
      <c r="P13" s="150"/>
      <c r="Q13" s="150"/>
    </row>
    <row r="14" spans="1:17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15.751499999999998</v>
      </c>
      <c r="I14" s="83"/>
      <c r="J14" s="83"/>
      <c r="K14" s="150"/>
      <c r="L14" s="150"/>
      <c r="M14" s="150"/>
      <c r="N14" s="150"/>
      <c r="O14" s="150"/>
      <c r="P14" s="150"/>
      <c r="Q14" s="150"/>
    </row>
    <row r="15" spans="1:17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10.500999999999999</v>
      </c>
      <c r="I15" s="83"/>
      <c r="J15" s="83"/>
      <c r="K15" s="150"/>
      <c r="L15" s="150"/>
      <c r="M15" s="150"/>
      <c r="N15" s="150"/>
      <c r="O15" s="150"/>
      <c r="P15" s="150"/>
      <c r="Q15" s="150"/>
    </row>
    <row r="16" spans="1:17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2.1002000000000001</v>
      </c>
      <c r="I16" s="83"/>
      <c r="J16" s="83"/>
      <c r="K16" s="150"/>
      <c r="L16" s="150"/>
      <c r="M16" s="150"/>
      <c r="N16" s="150"/>
      <c r="O16" s="150"/>
      <c r="P16" s="150"/>
      <c r="Q16" s="150"/>
    </row>
    <row r="17" spans="1:17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6.3005999999999993</v>
      </c>
      <c r="I17" s="83"/>
      <c r="J17" s="83"/>
      <c r="K17" s="150"/>
      <c r="L17" s="150"/>
      <c r="M17" s="150"/>
      <c r="N17" s="150"/>
      <c r="O17" s="150"/>
      <c r="P17" s="150"/>
      <c r="Q17" s="150"/>
    </row>
    <row r="18" spans="1:17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26.252499999999998</v>
      </c>
      <c r="I18" s="83"/>
      <c r="J18" s="83"/>
      <c r="K18" s="150"/>
      <c r="L18" s="150"/>
      <c r="M18" s="150"/>
      <c r="N18" s="150"/>
      <c r="O18" s="150"/>
      <c r="P18" s="150"/>
      <c r="Q18" s="150"/>
    </row>
    <row r="19" spans="1:17" x14ac:dyDescent="0.25">
      <c r="A19" s="68" t="s">
        <v>16</v>
      </c>
      <c r="B19" s="68"/>
      <c r="C19" s="68"/>
      <c r="D19" s="68"/>
      <c r="E19" s="69">
        <f>SUM(E12:G18)</f>
        <v>0.33800000000000008</v>
      </c>
      <c r="F19" s="70"/>
      <c r="G19" s="71"/>
      <c r="H19" s="65">
        <f>SUM(H12:J18)</f>
        <v>354.93379999999991</v>
      </c>
      <c r="I19" s="65"/>
      <c r="J19" s="65"/>
      <c r="K19" s="150"/>
      <c r="L19" s="150"/>
      <c r="M19" s="150"/>
      <c r="N19" s="150"/>
      <c r="O19" s="150"/>
      <c r="P19" s="150"/>
      <c r="Q19" s="150"/>
    </row>
    <row r="20" spans="1:17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7" x14ac:dyDescent="0.25">
      <c r="A21" s="119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7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87.504832999999991</v>
      </c>
      <c r="I22" s="83"/>
      <c r="J22" s="83"/>
    </row>
    <row r="23" spans="1:17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116.67661099999999</v>
      </c>
      <c r="I23" s="83"/>
      <c r="J23" s="83"/>
    </row>
    <row r="24" spans="1:17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20.413943999999997</v>
      </c>
      <c r="I24" s="83"/>
      <c r="J24" s="83"/>
    </row>
    <row r="25" spans="1:17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14.585888999999998</v>
      </c>
      <c r="I25" s="83"/>
      <c r="J25" s="83"/>
    </row>
    <row r="26" spans="1:17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3.4968329999999996</v>
      </c>
      <c r="I26" s="83"/>
      <c r="J26" s="83"/>
    </row>
    <row r="27" spans="1:17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2.9192779999999998</v>
      </c>
      <c r="I27" s="83"/>
      <c r="J27" s="83"/>
    </row>
    <row r="28" spans="1:17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0.77707399999999993</v>
      </c>
      <c r="I28" s="83"/>
      <c r="J28" s="83"/>
    </row>
    <row r="29" spans="1:17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0.22052099999999999</v>
      </c>
      <c r="I29" s="83"/>
      <c r="J29" s="83"/>
    </row>
    <row r="30" spans="1:17" x14ac:dyDescent="0.25">
      <c r="A30" s="68" t="s">
        <v>27</v>
      </c>
      <c r="B30" s="68"/>
      <c r="C30" s="68"/>
      <c r="D30" s="68"/>
      <c r="E30" s="69">
        <f>SUM(E22:G29)</f>
        <v>0.23483000000000001</v>
      </c>
      <c r="F30" s="70"/>
      <c r="G30" s="71"/>
      <c r="H30" s="65">
        <f>SUM(H22:J29)</f>
        <v>246.59498299999998</v>
      </c>
      <c r="I30" s="65"/>
      <c r="J30" s="65"/>
    </row>
    <row r="32" spans="1:17" x14ac:dyDescent="0.25">
      <c r="A32" s="119" t="s">
        <v>32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4.3789169999999995</v>
      </c>
      <c r="I33" s="83"/>
      <c r="J33" s="83"/>
    </row>
    <row r="34" spans="1:10" ht="36" customHeight="1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1.7536669999999999</v>
      </c>
      <c r="I34" s="83"/>
      <c r="J34" s="83"/>
    </row>
    <row r="35" spans="1:10" ht="33.75" customHeight="1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33.603200000000001</v>
      </c>
      <c r="I35" s="83"/>
      <c r="J35" s="83"/>
    </row>
    <row r="36" spans="1:10" x14ac:dyDescent="0.25">
      <c r="A36" s="4" t="s">
        <v>37</v>
      </c>
      <c r="B36" s="1">
        <v>4</v>
      </c>
      <c r="C36" s="74" t="s">
        <v>31</v>
      </c>
      <c r="D36" s="75"/>
      <c r="E36" s="82">
        <v>8.0000000000000002E-3</v>
      </c>
      <c r="F36" s="82"/>
      <c r="G36" s="82"/>
      <c r="H36" s="83">
        <f>E36*E8</f>
        <v>8.4008000000000003</v>
      </c>
      <c r="I36" s="83"/>
      <c r="J36" s="83"/>
    </row>
    <row r="37" spans="1:10" x14ac:dyDescent="0.25">
      <c r="A37" s="68" t="s">
        <v>33</v>
      </c>
      <c r="B37" s="68"/>
      <c r="C37" s="68"/>
      <c r="D37" s="68"/>
      <c r="E37" s="69">
        <f>SUM(E33:G36)</f>
        <v>4.5839999999999999E-2</v>
      </c>
      <c r="F37" s="70"/>
      <c r="G37" s="71"/>
      <c r="H37" s="65">
        <f>SUM(H33:J36)</f>
        <v>48.136583999999999</v>
      </c>
      <c r="I37" s="65"/>
      <c r="J37" s="65"/>
    </row>
    <row r="39" spans="1:10" ht="39.75" customHeight="1" x14ac:dyDescent="0.25">
      <c r="A39" s="119" t="s">
        <v>34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93.217376999999999</v>
      </c>
      <c r="I40" s="83"/>
      <c r="J40" s="83"/>
    </row>
    <row r="41" spans="1:10" x14ac:dyDescent="0.25">
      <c r="A41" s="68" t="s">
        <v>36</v>
      </c>
      <c r="B41" s="68"/>
      <c r="C41" s="68"/>
      <c r="D41" s="68"/>
      <c r="E41" s="69">
        <f>SUM(E40:G40)</f>
        <v>8.8770000000000002E-2</v>
      </c>
      <c r="F41" s="70"/>
      <c r="G41" s="71"/>
      <c r="H41" s="65">
        <f>H40</f>
        <v>93.217376999999999</v>
      </c>
      <c r="I41" s="65"/>
      <c r="J41" s="65"/>
    </row>
    <row r="43" spans="1:10" ht="27.75" customHeight="1" x14ac:dyDescent="0.25">
      <c r="A43" s="119" t="s">
        <v>39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28.5" customHeight="1" x14ac:dyDescent="0.25">
      <c r="A44" s="4" t="s">
        <v>40</v>
      </c>
      <c r="B44" s="4">
        <v>1</v>
      </c>
      <c r="C44" s="98" t="s">
        <v>42</v>
      </c>
      <c r="D44" s="99"/>
      <c r="E44" s="100">
        <v>3.3E-4</v>
      </c>
      <c r="F44" s="100"/>
      <c r="G44" s="100"/>
      <c r="H44" s="83">
        <f>E44*E8</f>
        <v>0.34653299999999998</v>
      </c>
      <c r="I44" s="83"/>
      <c r="J44" s="83"/>
    </row>
    <row r="45" spans="1:10" x14ac:dyDescent="0.25">
      <c r="A45" s="4" t="s">
        <v>40</v>
      </c>
      <c r="B45" s="1">
        <v>2</v>
      </c>
      <c r="C45" s="74" t="s">
        <v>43</v>
      </c>
      <c r="D45" s="75"/>
      <c r="E45" s="82">
        <v>2.5999999999999998E-4</v>
      </c>
      <c r="F45" s="82"/>
      <c r="G45" s="82"/>
      <c r="H45" s="83">
        <f>E45*E8</f>
        <v>0.27302599999999994</v>
      </c>
      <c r="I45" s="83"/>
      <c r="J45" s="83"/>
    </row>
    <row r="46" spans="1:10" x14ac:dyDescent="0.25">
      <c r="A46" s="68" t="s">
        <v>41</v>
      </c>
      <c r="B46" s="68"/>
      <c r="C46" s="68"/>
      <c r="D46" s="68"/>
      <c r="E46" s="69">
        <f>SUM(E44:G45)</f>
        <v>5.9000000000000003E-4</v>
      </c>
      <c r="F46" s="70"/>
      <c r="G46" s="71"/>
      <c r="H46" s="65">
        <f>SUM(H44:J45)</f>
        <v>0.61955899999999997</v>
      </c>
      <c r="I46" s="65"/>
      <c r="J46" s="65"/>
    </row>
    <row r="48" spans="1:10" ht="67.5" customHeight="1" x14ac:dyDescent="0.25">
      <c r="A48" s="119" t="s">
        <v>44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6" x14ac:dyDescent="0.25">
      <c r="A49" s="4" t="s">
        <v>56</v>
      </c>
      <c r="B49" s="4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2.8667729999999993</v>
      </c>
      <c r="I49" s="83"/>
      <c r="J49" s="83"/>
    </row>
    <row r="50" spans="1:16" x14ac:dyDescent="0.25">
      <c r="A50" s="68" t="s">
        <v>57</v>
      </c>
      <c r="B50" s="68"/>
      <c r="C50" s="68"/>
      <c r="D50" s="68"/>
      <c r="E50" s="69">
        <f>SUM(E49:G49)</f>
        <v>2.7299999999999998E-3</v>
      </c>
      <c r="F50" s="70"/>
      <c r="G50" s="71"/>
      <c r="H50" s="65">
        <f>H49</f>
        <v>2.8667729999999993</v>
      </c>
      <c r="I50" s="65"/>
      <c r="J50" s="65"/>
    </row>
    <row r="52" spans="1:16" x14ac:dyDescent="0.25">
      <c r="A52" s="68" t="s">
        <v>46</v>
      </c>
      <c r="B52" s="68"/>
      <c r="C52" s="68"/>
      <c r="D52" s="68"/>
      <c r="E52" s="69">
        <v>0.75077000000000005</v>
      </c>
      <c r="F52" s="70"/>
      <c r="G52" s="71"/>
      <c r="H52" s="65">
        <f>SUM(H50,H46,H41,H37,H30,H19)</f>
        <v>746.36907599999995</v>
      </c>
      <c r="I52" s="65"/>
      <c r="J52" s="65"/>
    </row>
    <row r="54" spans="1:16" x14ac:dyDescent="0.25">
      <c r="A54" s="68" t="s">
        <v>47</v>
      </c>
      <c r="B54" s="68"/>
      <c r="C54" s="68"/>
      <c r="D54" s="68"/>
      <c r="E54" s="69">
        <v>0.75077000000000005</v>
      </c>
      <c r="F54" s="70"/>
      <c r="G54" s="71"/>
      <c r="H54" s="65">
        <f>E8+H52</f>
        <v>1796.4690759999999</v>
      </c>
      <c r="I54" s="65"/>
      <c r="J54" s="65"/>
    </row>
    <row r="56" spans="1:16" x14ac:dyDescent="0.25">
      <c r="A56" s="97" t="s">
        <v>48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6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6" ht="36.75" customHeight="1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  <c r="P58" s="8"/>
    </row>
    <row r="59" spans="1:16" ht="36" customHeight="1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6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6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3" spans="1:16" x14ac:dyDescent="0.25">
      <c r="A63" s="84" t="s">
        <v>55</v>
      </c>
      <c r="B63" s="85"/>
      <c r="C63" s="85"/>
      <c r="D63" s="85"/>
      <c r="E63" s="85"/>
      <c r="F63" s="85"/>
      <c r="G63" s="86"/>
      <c r="H63" s="90">
        <f>H54+H61</f>
        <v>2220.039076</v>
      </c>
      <c r="I63" s="90"/>
      <c r="J63" s="90"/>
    </row>
    <row r="65" spans="1:10" ht="30.75" customHeight="1" x14ac:dyDescent="0.25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111.00195380000001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222.00390760000002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333.00586140000001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111.00195380000001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66.60117228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14.430253993999999</v>
      </c>
      <c r="I71" s="80"/>
      <c r="J71" s="81"/>
    </row>
    <row r="72" spans="1:10" x14ac:dyDescent="0.25">
      <c r="A72" s="68" t="s">
        <v>65</v>
      </c>
      <c r="B72" s="68"/>
      <c r="C72" s="68"/>
      <c r="D72" s="68"/>
      <c r="E72" s="69">
        <f>SUM(E69:G71)</f>
        <v>8.6500000000000007E-2</v>
      </c>
      <c r="F72" s="70"/>
      <c r="G72" s="71"/>
      <c r="H72" s="65">
        <f>SUM(H69:J71)</f>
        <v>192.03338007400001</v>
      </c>
      <c r="I72" s="65"/>
      <c r="J72" s="65"/>
    </row>
    <row r="74" spans="1:10" x14ac:dyDescent="0.25">
      <c r="A74" s="68" t="s">
        <v>66</v>
      </c>
      <c r="B74" s="68"/>
      <c r="C74" s="68"/>
      <c r="D74" s="68"/>
      <c r="E74" s="69">
        <f>SUM(E66:G67,E69:G71)</f>
        <v>0.23650000000000002</v>
      </c>
      <c r="F74" s="70"/>
      <c r="G74" s="71"/>
      <c r="H74" s="65">
        <f>H72+H68</f>
        <v>525.03924147400005</v>
      </c>
      <c r="I74" s="65"/>
      <c r="J74" s="65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2745.078317474</v>
      </c>
      <c r="I76" s="65"/>
      <c r="J76" s="65"/>
    </row>
    <row r="78" spans="1:10" x14ac:dyDescent="0.25">
      <c r="A78" s="62" t="s">
        <v>68</v>
      </c>
      <c r="B78" s="63"/>
      <c r="C78" s="64"/>
      <c r="D78" s="9" t="s">
        <v>69</v>
      </c>
      <c r="E78" s="62">
        <v>45</v>
      </c>
      <c r="F78" s="63"/>
      <c r="G78" s="64"/>
      <c r="H78" s="65">
        <f>E78*H76</f>
        <v>123528.52428632999</v>
      </c>
      <c r="I78" s="65"/>
      <c r="J78" s="65"/>
    </row>
  </sheetData>
  <mergeCells count="171">
    <mergeCell ref="C36:D36"/>
    <mergeCell ref="E36:G36"/>
    <mergeCell ref="H36:J36"/>
    <mergeCell ref="A37:D37"/>
    <mergeCell ref="E37:G37"/>
    <mergeCell ref="H37:J37"/>
    <mergeCell ref="K12:Q12"/>
    <mergeCell ref="K13:Q13"/>
    <mergeCell ref="K14:Q14"/>
    <mergeCell ref="K15:Q15"/>
    <mergeCell ref="K16:Q16"/>
    <mergeCell ref="K17:Q17"/>
    <mergeCell ref="K18:Q18"/>
    <mergeCell ref="K19:Q19"/>
    <mergeCell ref="A32:J32"/>
    <mergeCell ref="C33:D33"/>
    <mergeCell ref="E33:G33"/>
    <mergeCell ref="H33:J33"/>
    <mergeCell ref="C34:D34"/>
    <mergeCell ref="E34:G34"/>
    <mergeCell ref="H34:J34"/>
    <mergeCell ref="C35:D35"/>
    <mergeCell ref="E35:G35"/>
    <mergeCell ref="H35:J35"/>
    <mergeCell ref="H22:J22"/>
    <mergeCell ref="A30:D30"/>
    <mergeCell ref="E29:G29"/>
    <mergeCell ref="H28:J28"/>
    <mergeCell ref="C29:D29"/>
    <mergeCell ref="E30:G30"/>
    <mergeCell ref="H30:J30"/>
    <mergeCell ref="C27:D27"/>
    <mergeCell ref="E27:G27"/>
    <mergeCell ref="H27:J27"/>
    <mergeCell ref="C28:D28"/>
    <mergeCell ref="E28:G28"/>
    <mergeCell ref="H29:J29"/>
    <mergeCell ref="C25:D25"/>
    <mergeCell ref="C23:D23"/>
    <mergeCell ref="E23:G23"/>
    <mergeCell ref="H23:J23"/>
    <mergeCell ref="C24:D24"/>
    <mergeCell ref="E24:G24"/>
    <mergeCell ref="H24:J24"/>
    <mergeCell ref="E25:G25"/>
    <mergeCell ref="H25:J25"/>
    <mergeCell ref="C26:D26"/>
    <mergeCell ref="E26:G26"/>
    <mergeCell ref="H26:J26"/>
    <mergeCell ref="A11:J11"/>
    <mergeCell ref="C13:D13"/>
    <mergeCell ref="C12:D12"/>
    <mergeCell ref="C18:D18"/>
    <mergeCell ref="A4:D4"/>
    <mergeCell ref="A20:J20"/>
    <mergeCell ref="A21:J21"/>
    <mergeCell ref="E16:G16"/>
    <mergeCell ref="E17:G17"/>
    <mergeCell ref="E18:G18"/>
    <mergeCell ref="E19:G19"/>
    <mergeCell ref="H14:J14"/>
    <mergeCell ref="H15:J15"/>
    <mergeCell ref="H16:J16"/>
    <mergeCell ref="H17:J17"/>
    <mergeCell ref="H18:J18"/>
    <mergeCell ref="H19:J19"/>
    <mergeCell ref="E12:G12"/>
    <mergeCell ref="H12:J12"/>
    <mergeCell ref="C22:D22"/>
    <mergeCell ref="E22:G22"/>
    <mergeCell ref="A39:J39"/>
    <mergeCell ref="C40:D40"/>
    <mergeCell ref="E40:G40"/>
    <mergeCell ref="H40:J40"/>
    <mergeCell ref="B2:J2"/>
    <mergeCell ref="E4:J4"/>
    <mergeCell ref="A3:J3"/>
    <mergeCell ref="A6:D6"/>
    <mergeCell ref="E6:J6"/>
    <mergeCell ref="A7:D7"/>
    <mergeCell ref="E7:J7"/>
    <mergeCell ref="A8:D8"/>
    <mergeCell ref="E8:J8"/>
    <mergeCell ref="A19:D19"/>
    <mergeCell ref="C17:D17"/>
    <mergeCell ref="C16:D16"/>
    <mergeCell ref="C15:D15"/>
    <mergeCell ref="C14:D14"/>
    <mergeCell ref="E13:G13"/>
    <mergeCell ref="H13:J13"/>
    <mergeCell ref="E14:G14"/>
    <mergeCell ref="E15:G15"/>
    <mergeCell ref="A9:J9"/>
    <mergeCell ref="A10:J10"/>
    <mergeCell ref="A46:D46"/>
    <mergeCell ref="E46:G46"/>
    <mergeCell ref="H46:J46"/>
    <mergeCell ref="A48:J48"/>
    <mergeCell ref="C45:D45"/>
    <mergeCell ref="E45:G45"/>
    <mergeCell ref="H45:J45"/>
    <mergeCell ref="A41:D41"/>
    <mergeCell ref="E41:G41"/>
    <mergeCell ref="H41:J41"/>
    <mergeCell ref="A43:J43"/>
    <mergeCell ref="C44:D44"/>
    <mergeCell ref="E44:G44"/>
    <mergeCell ref="H44:J44"/>
    <mergeCell ref="A54:D54"/>
    <mergeCell ref="E54:G54"/>
    <mergeCell ref="H54:J54"/>
    <mergeCell ref="A56:J56"/>
    <mergeCell ref="C49:D49"/>
    <mergeCell ref="E49:G49"/>
    <mergeCell ref="H49:J49"/>
    <mergeCell ref="E50:G50"/>
    <mergeCell ref="H50:J50"/>
    <mergeCell ref="A52:D52"/>
    <mergeCell ref="E52:G52"/>
    <mergeCell ref="H52:J52"/>
    <mergeCell ref="A50:D50"/>
    <mergeCell ref="H59:J59"/>
    <mergeCell ref="H60:J60"/>
    <mergeCell ref="A61:G61"/>
    <mergeCell ref="H61:J61"/>
    <mergeCell ref="E59:G59"/>
    <mergeCell ref="A59:D59"/>
    <mergeCell ref="E60:G60"/>
    <mergeCell ref="A60:D60"/>
    <mergeCell ref="H57:J57"/>
    <mergeCell ref="A57:G57"/>
    <mergeCell ref="A58:G58"/>
    <mergeCell ref="H58:J58"/>
    <mergeCell ref="H68:J68"/>
    <mergeCell ref="A69:B69"/>
    <mergeCell ref="A71:B71"/>
    <mergeCell ref="A70:B70"/>
    <mergeCell ref="C69:D69"/>
    <mergeCell ref="C70:D70"/>
    <mergeCell ref="C71:D71"/>
    <mergeCell ref="A63:G63"/>
    <mergeCell ref="H63:J63"/>
    <mergeCell ref="A65:J65"/>
    <mergeCell ref="C66:D66"/>
    <mergeCell ref="E66:G66"/>
    <mergeCell ref="H66:J66"/>
    <mergeCell ref="A66:B66"/>
    <mergeCell ref="A1:J1"/>
    <mergeCell ref="H78:J78"/>
    <mergeCell ref="A78:C78"/>
    <mergeCell ref="E78:G78"/>
    <mergeCell ref="A5:J5"/>
    <mergeCell ref="A74:D74"/>
    <mergeCell ref="E74:G74"/>
    <mergeCell ref="H74:J74"/>
    <mergeCell ref="H76:J76"/>
    <mergeCell ref="A76:G76"/>
    <mergeCell ref="E69:G69"/>
    <mergeCell ref="E70:G70"/>
    <mergeCell ref="E71:G71"/>
    <mergeCell ref="H69:J69"/>
    <mergeCell ref="H70:J70"/>
    <mergeCell ref="H71:J71"/>
    <mergeCell ref="C67:D67"/>
    <mergeCell ref="E67:G67"/>
    <mergeCell ref="H67:J67"/>
    <mergeCell ref="A72:D72"/>
    <mergeCell ref="E72:G72"/>
    <mergeCell ref="H72:J72"/>
    <mergeCell ref="A67:B67"/>
    <mergeCell ref="A68:G68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topLeftCell="A61" workbookViewId="0">
      <selection sqref="A1:J1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18.28515625" customWidth="1"/>
    <col min="4" max="4" width="24.140625" customWidth="1"/>
    <col min="5" max="5" width="5" customWidth="1"/>
    <col min="6" max="6" width="4.28515625" customWidth="1"/>
    <col min="7" max="7" width="7.140625" customWidth="1"/>
    <col min="8" max="8" width="7" style="16" customWidth="1"/>
    <col min="9" max="10" width="9.140625" style="16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28" t="s">
        <v>0</v>
      </c>
      <c r="B2" s="66" t="s">
        <v>84</v>
      </c>
      <c r="C2" s="66"/>
      <c r="D2" s="66"/>
      <c r="E2" s="66"/>
      <c r="F2" s="66"/>
      <c r="G2" s="66"/>
      <c r="H2" s="66"/>
      <c r="I2" s="66"/>
      <c r="J2" s="66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134" t="s">
        <v>1</v>
      </c>
      <c r="B4" s="135"/>
      <c r="C4" s="135"/>
      <c r="D4" s="136"/>
      <c r="E4" s="137">
        <f>E8</f>
        <v>1339.44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x14ac:dyDescent="0.25">
      <c r="A6" s="143" t="s">
        <v>3</v>
      </c>
      <c r="B6" s="144"/>
      <c r="C6" s="144"/>
      <c r="D6" s="145"/>
      <c r="E6" s="146">
        <f>'CARGOS E SAL BASE'!F4</f>
        <v>1339.44</v>
      </c>
      <c r="F6" s="57"/>
      <c r="G6" s="57"/>
      <c r="H6" s="57"/>
      <c r="I6" s="57"/>
      <c r="J6" s="57"/>
    </row>
    <row r="7" spans="1:10" x14ac:dyDescent="0.25">
      <c r="A7" s="131" t="s">
        <v>4</v>
      </c>
      <c r="B7" s="132"/>
      <c r="C7" s="132"/>
      <c r="D7" s="133"/>
      <c r="E7" s="57">
        <v>0</v>
      </c>
      <c r="F7" s="57"/>
      <c r="G7" s="57"/>
      <c r="H7" s="57"/>
      <c r="I7" s="57"/>
      <c r="J7" s="57"/>
    </row>
    <row r="8" spans="1:10" x14ac:dyDescent="0.25">
      <c r="A8" s="119" t="s">
        <v>5</v>
      </c>
      <c r="B8" s="119"/>
      <c r="C8" s="119"/>
      <c r="D8" s="119"/>
      <c r="E8" s="90">
        <f>SUM(E6+E7)</f>
        <v>1339.44</v>
      </c>
      <c r="F8" s="90"/>
      <c r="G8" s="90"/>
      <c r="H8" s="90"/>
      <c r="I8" s="90"/>
      <c r="J8" s="90"/>
    </row>
    <row r="9" spans="1:10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97" t="s">
        <v>6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0" x14ac:dyDescent="0.25">
      <c r="A11" s="119" t="s">
        <v>7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267.88800000000003</v>
      </c>
      <c r="I12" s="83"/>
      <c r="J12" s="83"/>
    </row>
    <row r="13" spans="1:10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107.15520000000001</v>
      </c>
      <c r="I13" s="83"/>
      <c r="J13" s="83"/>
    </row>
    <row r="14" spans="1:10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20.0916</v>
      </c>
      <c r="I14" s="83"/>
      <c r="J14" s="83"/>
    </row>
    <row r="15" spans="1:10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13.394400000000001</v>
      </c>
      <c r="I15" s="83"/>
      <c r="J15" s="83"/>
    </row>
    <row r="16" spans="1:10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2.6788800000000004</v>
      </c>
      <c r="I16" s="83"/>
      <c r="J16" s="83"/>
    </row>
    <row r="17" spans="1:10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8.0366400000000002</v>
      </c>
      <c r="I17" s="83"/>
      <c r="J17" s="83"/>
    </row>
    <row r="18" spans="1:10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33.486000000000004</v>
      </c>
      <c r="I18" s="83"/>
      <c r="J18" s="83"/>
    </row>
    <row r="19" spans="1:10" x14ac:dyDescent="0.25">
      <c r="A19" s="68" t="s">
        <v>16</v>
      </c>
      <c r="B19" s="68"/>
      <c r="C19" s="68"/>
      <c r="D19" s="68"/>
      <c r="E19" s="69">
        <f>SUM(E12:G18)</f>
        <v>0.33800000000000008</v>
      </c>
      <c r="F19" s="70"/>
      <c r="G19" s="71"/>
      <c r="H19" s="65">
        <f>SUM(H12:J18)</f>
        <v>452.73072000000002</v>
      </c>
      <c r="I19" s="65"/>
      <c r="J19" s="65"/>
    </row>
    <row r="20" spans="1:10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25">
      <c r="A21" s="119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0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111.61553520000001</v>
      </c>
      <c r="I22" s="83"/>
      <c r="J22" s="83"/>
    </row>
    <row r="23" spans="1:10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148.8251784</v>
      </c>
      <c r="I23" s="83"/>
      <c r="J23" s="83"/>
    </row>
    <row r="24" spans="1:10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26.038713600000001</v>
      </c>
      <c r="I24" s="83"/>
      <c r="J24" s="83"/>
    </row>
    <row r="25" spans="1:10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18.604821600000001</v>
      </c>
      <c r="I25" s="83"/>
      <c r="J25" s="83"/>
    </row>
    <row r="26" spans="1:10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4.4603352000000003</v>
      </c>
      <c r="I26" s="83"/>
      <c r="J26" s="83"/>
    </row>
    <row r="27" spans="1:10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3.7236432000000002</v>
      </c>
      <c r="I27" s="83"/>
      <c r="J27" s="83"/>
    </row>
    <row r="28" spans="1:10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0.9911856</v>
      </c>
      <c r="I28" s="83"/>
      <c r="J28" s="83"/>
    </row>
    <row r="29" spans="1:10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0.28128240000000004</v>
      </c>
      <c r="I29" s="83"/>
      <c r="J29" s="83"/>
    </row>
    <row r="30" spans="1:10" x14ac:dyDescent="0.25">
      <c r="A30" s="68" t="s">
        <v>27</v>
      </c>
      <c r="B30" s="68"/>
      <c r="C30" s="68"/>
      <c r="D30" s="68"/>
      <c r="E30" s="69">
        <f>SUM(E22:G29)</f>
        <v>0.23483000000000001</v>
      </c>
      <c r="F30" s="70"/>
      <c r="G30" s="71"/>
      <c r="H30" s="65">
        <f>SUM(H22:J29)</f>
        <v>314.54069519999996</v>
      </c>
      <c r="I30" s="65"/>
      <c r="J30" s="65"/>
    </row>
    <row r="31" spans="1:10" x14ac:dyDescent="0.25">
      <c r="E31" s="6"/>
      <c r="F31" s="6"/>
      <c r="G31" s="6"/>
    </row>
    <row r="32" spans="1:10" x14ac:dyDescent="0.25">
      <c r="A32" s="119" t="s">
        <v>32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5.5854648000000005</v>
      </c>
      <c r="I33" s="83"/>
      <c r="J33" s="83"/>
    </row>
    <row r="34" spans="1:10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2.2368648000000002</v>
      </c>
      <c r="I34" s="83"/>
      <c r="J34" s="83"/>
    </row>
    <row r="35" spans="1:10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42.862080000000006</v>
      </c>
      <c r="I35" s="83"/>
      <c r="J35" s="83"/>
    </row>
    <row r="36" spans="1:10" x14ac:dyDescent="0.25">
      <c r="A36" s="4" t="s">
        <v>37</v>
      </c>
      <c r="B36" s="1">
        <v>4</v>
      </c>
      <c r="C36" s="74" t="s">
        <v>31</v>
      </c>
      <c r="D36" s="75"/>
      <c r="E36" s="82">
        <v>8.0000000000000002E-3</v>
      </c>
      <c r="F36" s="82"/>
      <c r="G36" s="82"/>
      <c r="H36" s="83">
        <f>E36*E8</f>
        <v>10.715520000000001</v>
      </c>
      <c r="I36" s="83"/>
      <c r="J36" s="83"/>
    </row>
    <row r="37" spans="1:10" x14ac:dyDescent="0.25">
      <c r="A37" s="68" t="s">
        <v>33</v>
      </c>
      <c r="B37" s="68"/>
      <c r="C37" s="68"/>
      <c r="D37" s="68"/>
      <c r="E37" s="69">
        <f>SUM(E33:G36)</f>
        <v>4.5839999999999999E-2</v>
      </c>
      <c r="F37" s="70"/>
      <c r="G37" s="71"/>
      <c r="H37" s="65">
        <f>SUM(H33:J36)</f>
        <v>61.399929600000007</v>
      </c>
      <c r="I37" s="65"/>
      <c r="J37" s="65"/>
    </row>
    <row r="38" spans="1:10" x14ac:dyDescent="0.25">
      <c r="E38" s="6"/>
      <c r="F38" s="6"/>
      <c r="G38" s="6"/>
    </row>
    <row r="39" spans="1:10" x14ac:dyDescent="0.25">
      <c r="A39" s="119" t="s">
        <v>34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118.9020888</v>
      </c>
      <c r="I40" s="83"/>
      <c r="J40" s="83"/>
    </row>
    <row r="41" spans="1:10" x14ac:dyDescent="0.25">
      <c r="A41" s="68" t="s">
        <v>36</v>
      </c>
      <c r="B41" s="68"/>
      <c r="C41" s="68"/>
      <c r="D41" s="68"/>
      <c r="E41" s="69">
        <f>SUM(E40:G40)</f>
        <v>8.8770000000000002E-2</v>
      </c>
      <c r="F41" s="70"/>
      <c r="G41" s="71"/>
      <c r="H41" s="65">
        <f>H40</f>
        <v>118.9020888</v>
      </c>
      <c r="I41" s="65"/>
      <c r="J41" s="65"/>
    </row>
    <row r="42" spans="1:10" x14ac:dyDescent="0.25">
      <c r="E42" s="6"/>
      <c r="F42" s="6"/>
      <c r="G42" s="6"/>
    </row>
    <row r="43" spans="1:10" x14ac:dyDescent="0.25">
      <c r="A43" s="119" t="s">
        <v>39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x14ac:dyDescent="0.25">
      <c r="A44" s="4" t="s">
        <v>40</v>
      </c>
      <c r="B44" s="4">
        <v>1</v>
      </c>
      <c r="C44" s="98" t="s">
        <v>42</v>
      </c>
      <c r="D44" s="99"/>
      <c r="E44" s="100">
        <v>3.3E-4</v>
      </c>
      <c r="F44" s="100"/>
      <c r="G44" s="100"/>
      <c r="H44" s="83">
        <f>E44*E8</f>
        <v>0.4420152</v>
      </c>
      <c r="I44" s="83"/>
      <c r="J44" s="83"/>
    </row>
    <row r="45" spans="1:10" x14ac:dyDescent="0.25">
      <c r="A45" s="4" t="s">
        <v>40</v>
      </c>
      <c r="B45" s="1">
        <v>2</v>
      </c>
      <c r="C45" s="74" t="s">
        <v>43</v>
      </c>
      <c r="D45" s="75"/>
      <c r="E45" s="82">
        <v>2.5999999999999998E-4</v>
      </c>
      <c r="F45" s="82"/>
      <c r="G45" s="82"/>
      <c r="H45" s="83">
        <f>E45*E8</f>
        <v>0.34825439999999996</v>
      </c>
      <c r="I45" s="83"/>
      <c r="J45" s="83"/>
    </row>
    <row r="46" spans="1:10" x14ac:dyDescent="0.25">
      <c r="A46" s="68" t="s">
        <v>41</v>
      </c>
      <c r="B46" s="68"/>
      <c r="C46" s="68"/>
      <c r="D46" s="68"/>
      <c r="E46" s="69">
        <f>SUM(E44:G45)</f>
        <v>5.9000000000000003E-4</v>
      </c>
      <c r="F46" s="70"/>
      <c r="G46" s="71"/>
      <c r="H46" s="65">
        <f>SUM(H44:J45)</f>
        <v>0.79026960000000002</v>
      </c>
      <c r="I46" s="65"/>
      <c r="J46" s="65"/>
    </row>
    <row r="47" spans="1:10" x14ac:dyDescent="0.25">
      <c r="E47" s="6"/>
      <c r="F47" s="6"/>
      <c r="G47" s="6"/>
    </row>
    <row r="48" spans="1:10" x14ac:dyDescent="0.25">
      <c r="A48" s="119" t="s">
        <v>44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x14ac:dyDescent="0.25">
      <c r="A49" s="4" t="s">
        <v>56</v>
      </c>
      <c r="B49" s="4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3.6566711999999999</v>
      </c>
      <c r="I49" s="83"/>
      <c r="J49" s="83"/>
    </row>
    <row r="50" spans="1:10" x14ac:dyDescent="0.25">
      <c r="A50" s="68" t="s">
        <v>57</v>
      </c>
      <c r="B50" s="68"/>
      <c r="C50" s="68"/>
      <c r="D50" s="68"/>
      <c r="E50" s="69">
        <f>SUM(E49:G49)</f>
        <v>2.7299999999999998E-3</v>
      </c>
      <c r="F50" s="70"/>
      <c r="G50" s="71"/>
      <c r="H50" s="65">
        <f>H49</f>
        <v>3.6566711999999999</v>
      </c>
      <c r="I50" s="65"/>
      <c r="J50" s="65"/>
    </row>
    <row r="51" spans="1:10" x14ac:dyDescent="0.25">
      <c r="E51" s="6"/>
      <c r="F51" s="6"/>
      <c r="G51" s="6"/>
    </row>
    <row r="52" spans="1:10" x14ac:dyDescent="0.25">
      <c r="A52" s="68" t="s">
        <v>46</v>
      </c>
      <c r="B52" s="68"/>
      <c r="C52" s="68"/>
      <c r="D52" s="68"/>
      <c r="E52" s="69">
        <v>0.75077000000000005</v>
      </c>
      <c r="F52" s="70"/>
      <c r="G52" s="71"/>
      <c r="H52" s="65">
        <f>SUM(H50,H46,H41,H37,H30,H19)</f>
        <v>952.02037440000004</v>
      </c>
      <c r="I52" s="65"/>
      <c r="J52" s="65"/>
    </row>
    <row r="53" spans="1:10" x14ac:dyDescent="0.25">
      <c r="E53" s="6"/>
      <c r="F53" s="6"/>
      <c r="G53" s="6"/>
    </row>
    <row r="54" spans="1:10" x14ac:dyDescent="0.25">
      <c r="A54" s="68" t="s">
        <v>47</v>
      </c>
      <c r="B54" s="68"/>
      <c r="C54" s="68"/>
      <c r="D54" s="68"/>
      <c r="E54" s="69">
        <v>0.75077000000000005</v>
      </c>
      <c r="F54" s="70"/>
      <c r="G54" s="71"/>
      <c r="H54" s="65">
        <f>E8+H52</f>
        <v>2291.4603744000001</v>
      </c>
      <c r="I54" s="65"/>
      <c r="J54" s="65"/>
    </row>
    <row r="55" spans="1:10" x14ac:dyDescent="0.25">
      <c r="E55" s="6"/>
      <c r="F55" s="6"/>
      <c r="G55" s="6"/>
    </row>
    <row r="56" spans="1:10" x14ac:dyDescent="0.25">
      <c r="A56" s="97" t="s">
        <v>48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0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0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</row>
    <row r="59" spans="1:10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0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0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2" spans="1:10" x14ac:dyDescent="0.25">
      <c r="E62" s="6"/>
      <c r="F62" s="6"/>
      <c r="G62" s="6"/>
    </row>
    <row r="63" spans="1:10" x14ac:dyDescent="0.25">
      <c r="A63" s="84" t="s">
        <v>55</v>
      </c>
      <c r="B63" s="85"/>
      <c r="C63" s="85"/>
      <c r="D63" s="85"/>
      <c r="E63" s="85"/>
      <c r="F63" s="85"/>
      <c r="G63" s="86"/>
      <c r="H63" s="90">
        <f>H54+H61</f>
        <v>2715.0303744000003</v>
      </c>
      <c r="I63" s="90"/>
      <c r="J63" s="90"/>
    </row>
    <row r="64" spans="1:10" x14ac:dyDescent="0.25">
      <c r="E64" s="6"/>
      <c r="F64" s="6"/>
      <c r="G64" s="6"/>
    </row>
    <row r="65" spans="1:10" x14ac:dyDescent="0.25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135.75151872000001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271.50303744000001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407.25455615999999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135.75151872000001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81.45091123200001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17.647697433600001</v>
      </c>
      <c r="I71" s="80"/>
      <c r="J71" s="81"/>
    </row>
    <row r="72" spans="1:10" x14ac:dyDescent="0.25">
      <c r="A72" s="68" t="s">
        <v>65</v>
      </c>
      <c r="B72" s="68"/>
      <c r="C72" s="68"/>
      <c r="D72" s="68"/>
      <c r="E72" s="69">
        <f>SUM(E69:G71)</f>
        <v>8.6500000000000007E-2</v>
      </c>
      <c r="F72" s="70"/>
      <c r="G72" s="71"/>
      <c r="H72" s="65">
        <f>SUM(H69:J71)</f>
        <v>234.85012738560002</v>
      </c>
      <c r="I72" s="65"/>
      <c r="J72" s="65"/>
    </row>
    <row r="73" spans="1:10" x14ac:dyDescent="0.25">
      <c r="E73" s="6"/>
      <c r="F73" s="6"/>
      <c r="G73" s="6"/>
    </row>
    <row r="74" spans="1:10" x14ac:dyDescent="0.25">
      <c r="A74" s="68" t="s">
        <v>66</v>
      </c>
      <c r="B74" s="68"/>
      <c r="C74" s="68"/>
      <c r="D74" s="68"/>
      <c r="E74" s="69">
        <f>SUM(E66:G67,E69:G71)</f>
        <v>0.23650000000000002</v>
      </c>
      <c r="F74" s="70"/>
      <c r="G74" s="71"/>
      <c r="H74" s="65">
        <f>H72+H68</f>
        <v>642.10468354559998</v>
      </c>
      <c r="I74" s="65"/>
      <c r="J74" s="65"/>
    </row>
    <row r="75" spans="1:10" x14ac:dyDescent="0.25">
      <c r="E75" s="6"/>
      <c r="F75" s="6"/>
      <c r="G75" s="6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3357.1350579456002</v>
      </c>
      <c r="I76" s="65"/>
      <c r="J76" s="65"/>
    </row>
    <row r="77" spans="1:10" x14ac:dyDescent="0.25">
      <c r="E77" s="6"/>
      <c r="F77" s="6"/>
      <c r="G77" s="6"/>
    </row>
    <row r="78" spans="1:10" x14ac:dyDescent="0.25">
      <c r="A78" s="62" t="s">
        <v>68</v>
      </c>
      <c r="B78" s="63"/>
      <c r="C78" s="64"/>
      <c r="D78" s="9" t="s">
        <v>69</v>
      </c>
      <c r="E78" s="62">
        <v>111</v>
      </c>
      <c r="F78" s="63"/>
      <c r="G78" s="64"/>
      <c r="H78" s="65">
        <f>E78*H76</f>
        <v>372641.99143196165</v>
      </c>
      <c r="I78" s="65"/>
      <c r="J78" s="65"/>
    </row>
  </sheetData>
  <mergeCells count="163">
    <mergeCell ref="B2:J2"/>
    <mergeCell ref="A3:J3"/>
    <mergeCell ref="A4:D4"/>
    <mergeCell ref="E4:J4"/>
    <mergeCell ref="A5:J5"/>
    <mergeCell ref="A6:D6"/>
    <mergeCell ref="E6:J6"/>
    <mergeCell ref="A11:J11"/>
    <mergeCell ref="C12:D12"/>
    <mergeCell ref="E12:G12"/>
    <mergeCell ref="H12:J12"/>
    <mergeCell ref="C13:D13"/>
    <mergeCell ref="E13:G13"/>
    <mergeCell ref="H13:J13"/>
    <mergeCell ref="A7:D7"/>
    <mergeCell ref="E7:J7"/>
    <mergeCell ref="A8:D8"/>
    <mergeCell ref="E8:J8"/>
    <mergeCell ref="A9:J9"/>
    <mergeCell ref="A10:J10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A20:J20"/>
    <mergeCell ref="A21:J21"/>
    <mergeCell ref="C22:D22"/>
    <mergeCell ref="E22:G22"/>
    <mergeCell ref="H22:J22"/>
    <mergeCell ref="C23:D23"/>
    <mergeCell ref="E23:G23"/>
    <mergeCell ref="H23:J23"/>
    <mergeCell ref="C18:D18"/>
    <mergeCell ref="E18:G18"/>
    <mergeCell ref="H18:J18"/>
    <mergeCell ref="A19:D19"/>
    <mergeCell ref="E19:G19"/>
    <mergeCell ref="H19:J1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A30:D30"/>
    <mergeCell ref="E30:G30"/>
    <mergeCell ref="H30:J30"/>
    <mergeCell ref="A32:J32"/>
    <mergeCell ref="C33:D33"/>
    <mergeCell ref="E33:G33"/>
    <mergeCell ref="H33:J33"/>
    <mergeCell ref="C28:D28"/>
    <mergeCell ref="E28:G28"/>
    <mergeCell ref="H28:J28"/>
    <mergeCell ref="C29:D29"/>
    <mergeCell ref="E29:G29"/>
    <mergeCell ref="H29:J29"/>
    <mergeCell ref="C36:D36"/>
    <mergeCell ref="E36:G36"/>
    <mergeCell ref="H36:J36"/>
    <mergeCell ref="A37:D37"/>
    <mergeCell ref="E37:G37"/>
    <mergeCell ref="H37:J37"/>
    <mergeCell ref="C34:D34"/>
    <mergeCell ref="E34:G34"/>
    <mergeCell ref="H34:J34"/>
    <mergeCell ref="C35:D35"/>
    <mergeCell ref="E35:G35"/>
    <mergeCell ref="H35:J35"/>
    <mergeCell ref="A43:J43"/>
    <mergeCell ref="C44:D44"/>
    <mergeCell ref="E44:G44"/>
    <mergeCell ref="H44:J44"/>
    <mergeCell ref="C45:D45"/>
    <mergeCell ref="E45:G45"/>
    <mergeCell ref="H45:J45"/>
    <mergeCell ref="A39:J39"/>
    <mergeCell ref="C40:D40"/>
    <mergeCell ref="E40:G40"/>
    <mergeCell ref="H40:J40"/>
    <mergeCell ref="A41:D41"/>
    <mergeCell ref="E41:G41"/>
    <mergeCell ref="H41:J41"/>
    <mergeCell ref="A50:D50"/>
    <mergeCell ref="E50:G50"/>
    <mergeCell ref="H50:J50"/>
    <mergeCell ref="A52:D52"/>
    <mergeCell ref="E52:G52"/>
    <mergeCell ref="H52:J52"/>
    <mergeCell ref="A46:D46"/>
    <mergeCell ref="E46:G46"/>
    <mergeCell ref="H46:J46"/>
    <mergeCell ref="A48:J48"/>
    <mergeCell ref="C49:D49"/>
    <mergeCell ref="E49:G49"/>
    <mergeCell ref="H49:J49"/>
    <mergeCell ref="A58:G58"/>
    <mergeCell ref="H58:J58"/>
    <mergeCell ref="A59:D59"/>
    <mergeCell ref="E59:G59"/>
    <mergeCell ref="H59:J59"/>
    <mergeCell ref="A60:D60"/>
    <mergeCell ref="E60:G60"/>
    <mergeCell ref="H60:J60"/>
    <mergeCell ref="A54:D54"/>
    <mergeCell ref="E54:G54"/>
    <mergeCell ref="H54:J54"/>
    <mergeCell ref="A56:J56"/>
    <mergeCell ref="A57:G57"/>
    <mergeCell ref="H57:J57"/>
    <mergeCell ref="A67:B67"/>
    <mergeCell ref="C67:D67"/>
    <mergeCell ref="E67:G67"/>
    <mergeCell ref="H67:J67"/>
    <mergeCell ref="A68:G68"/>
    <mergeCell ref="H68:J68"/>
    <mergeCell ref="A61:G61"/>
    <mergeCell ref="H61:J61"/>
    <mergeCell ref="A63:G63"/>
    <mergeCell ref="H63:J63"/>
    <mergeCell ref="A65:J65"/>
    <mergeCell ref="A66:B66"/>
    <mergeCell ref="C66:D66"/>
    <mergeCell ref="E66:G66"/>
    <mergeCell ref="H66:J66"/>
    <mergeCell ref="A1:J1"/>
    <mergeCell ref="A74:D74"/>
    <mergeCell ref="E74:G74"/>
    <mergeCell ref="H74:J74"/>
    <mergeCell ref="A76:G76"/>
    <mergeCell ref="H76:J76"/>
    <mergeCell ref="A78:C78"/>
    <mergeCell ref="E78:G78"/>
    <mergeCell ref="H78:J78"/>
    <mergeCell ref="A71:B71"/>
    <mergeCell ref="C71:D71"/>
    <mergeCell ref="E71:G71"/>
    <mergeCell ref="H71:J71"/>
    <mergeCell ref="A72:D72"/>
    <mergeCell ref="E72:G72"/>
    <mergeCell ref="H72:J72"/>
    <mergeCell ref="A69:B69"/>
    <mergeCell ref="C69:D69"/>
    <mergeCell ref="E69:G69"/>
    <mergeCell ref="H69:J69"/>
    <mergeCell ref="A70:B70"/>
    <mergeCell ref="C70:D70"/>
    <mergeCell ref="E70:G70"/>
    <mergeCell ref="H70:J7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61" workbookViewId="0">
      <selection sqref="A1:J1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17.7109375" customWidth="1"/>
    <col min="4" max="4" width="28" customWidth="1"/>
    <col min="5" max="5" width="5.85546875" customWidth="1"/>
    <col min="6" max="6" width="5.42578125" customWidth="1"/>
    <col min="7" max="7" width="6" customWidth="1"/>
    <col min="8" max="8" width="7.28515625" style="16" customWidth="1"/>
    <col min="9" max="10" width="9.140625" style="16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85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72"/>
      <c r="B3" s="127"/>
      <c r="C3" s="127"/>
      <c r="D3" s="127"/>
      <c r="E3" s="127"/>
      <c r="F3" s="127"/>
      <c r="G3" s="127"/>
      <c r="H3" s="127"/>
      <c r="I3" s="127"/>
      <c r="J3" s="73"/>
    </row>
    <row r="4" spans="1:10" x14ac:dyDescent="0.25">
      <c r="A4" s="134" t="s">
        <v>1</v>
      </c>
      <c r="B4" s="135"/>
      <c r="C4" s="135"/>
      <c r="D4" s="136"/>
      <c r="E4" s="137">
        <f>E8</f>
        <v>1082.99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x14ac:dyDescent="0.25">
      <c r="A6" s="143" t="s">
        <v>3</v>
      </c>
      <c r="B6" s="144"/>
      <c r="C6" s="144"/>
      <c r="D6" s="145"/>
      <c r="E6" s="146">
        <f>'CARGOS E SAL BASE'!F5</f>
        <v>1082.99</v>
      </c>
      <c r="F6" s="57"/>
      <c r="G6" s="57"/>
      <c r="H6" s="57"/>
      <c r="I6" s="57"/>
      <c r="J6" s="57"/>
    </row>
    <row r="7" spans="1:10" x14ac:dyDescent="0.25">
      <c r="A7" s="131" t="s">
        <v>4</v>
      </c>
      <c r="B7" s="132"/>
      <c r="C7" s="132"/>
      <c r="D7" s="133"/>
      <c r="E7" s="57">
        <v>0</v>
      </c>
      <c r="F7" s="57"/>
      <c r="G7" s="57"/>
      <c r="H7" s="57"/>
      <c r="I7" s="57"/>
      <c r="J7" s="57"/>
    </row>
    <row r="8" spans="1:10" x14ac:dyDescent="0.25">
      <c r="A8" s="119" t="s">
        <v>5</v>
      </c>
      <c r="B8" s="119"/>
      <c r="C8" s="119"/>
      <c r="D8" s="119"/>
      <c r="E8" s="90">
        <f>SUM(E6+E7)</f>
        <v>1082.99</v>
      </c>
      <c r="F8" s="90"/>
      <c r="G8" s="90"/>
      <c r="H8" s="90"/>
      <c r="I8" s="90"/>
      <c r="J8" s="90"/>
    </row>
    <row r="9" spans="1:10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97" t="s">
        <v>6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0" x14ac:dyDescent="0.25">
      <c r="A11" s="119" t="s">
        <v>7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216.59800000000001</v>
      </c>
      <c r="I12" s="83"/>
      <c r="J12" s="83"/>
    </row>
    <row r="13" spans="1:10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86.639200000000002</v>
      </c>
      <c r="I13" s="83"/>
      <c r="J13" s="83"/>
    </row>
    <row r="14" spans="1:10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16.24485</v>
      </c>
      <c r="I14" s="83"/>
      <c r="J14" s="83"/>
    </row>
    <row r="15" spans="1:10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10.8299</v>
      </c>
      <c r="I15" s="83"/>
      <c r="J15" s="83"/>
    </row>
    <row r="16" spans="1:10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2.1659800000000002</v>
      </c>
      <c r="I16" s="83"/>
      <c r="J16" s="83"/>
    </row>
    <row r="17" spans="1:10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6.4979399999999998</v>
      </c>
      <c r="I17" s="83"/>
      <c r="J17" s="83"/>
    </row>
    <row r="18" spans="1:10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27.074750000000002</v>
      </c>
      <c r="I18" s="83"/>
      <c r="J18" s="83"/>
    </row>
    <row r="19" spans="1:10" x14ac:dyDescent="0.25">
      <c r="A19" s="68" t="s">
        <v>16</v>
      </c>
      <c r="B19" s="68"/>
      <c r="C19" s="68"/>
      <c r="D19" s="68"/>
      <c r="E19" s="69">
        <f>SUM(E12:G18)</f>
        <v>0.33800000000000008</v>
      </c>
      <c r="F19" s="70"/>
      <c r="G19" s="71"/>
      <c r="H19" s="65">
        <f>SUM(H12:J18)</f>
        <v>366.05061999999998</v>
      </c>
      <c r="I19" s="65"/>
      <c r="J19" s="65"/>
    </row>
    <row r="20" spans="1:10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25">
      <c r="A21" s="119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0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90.245556700000009</v>
      </c>
      <c r="I22" s="83"/>
      <c r="J22" s="83"/>
    </row>
    <row r="23" spans="1:10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120.3310189</v>
      </c>
      <c r="I23" s="83"/>
      <c r="J23" s="83"/>
    </row>
    <row r="24" spans="1:10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21.053325599999997</v>
      </c>
      <c r="I24" s="83"/>
      <c r="J24" s="83"/>
    </row>
    <row r="25" spans="1:10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15.042731099999999</v>
      </c>
      <c r="I25" s="83"/>
      <c r="J25" s="83"/>
    </row>
    <row r="26" spans="1:10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3.6063567000000001</v>
      </c>
      <c r="I26" s="83"/>
      <c r="J26" s="83"/>
    </row>
    <row r="27" spans="1:10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3.0107121999999999</v>
      </c>
      <c r="I27" s="83"/>
      <c r="J27" s="83"/>
    </row>
    <row r="28" spans="1:10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0.80141260000000003</v>
      </c>
      <c r="I28" s="83"/>
      <c r="J28" s="83"/>
    </row>
    <row r="29" spans="1:10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0.22742790000000002</v>
      </c>
      <c r="I29" s="83"/>
      <c r="J29" s="83"/>
    </row>
    <row r="30" spans="1:10" x14ac:dyDescent="0.25">
      <c r="A30" s="68" t="s">
        <v>27</v>
      </c>
      <c r="B30" s="68"/>
      <c r="C30" s="68"/>
      <c r="D30" s="68"/>
      <c r="E30" s="69">
        <f>SUM(E22:G29)</f>
        <v>0.23483000000000001</v>
      </c>
      <c r="F30" s="70"/>
      <c r="G30" s="71"/>
      <c r="H30" s="65">
        <f>SUM(H22:J29)</f>
        <v>254.3185417</v>
      </c>
      <c r="I30" s="65"/>
      <c r="J30" s="65"/>
    </row>
    <row r="31" spans="1:10" x14ac:dyDescent="0.25">
      <c r="E31" s="6"/>
      <c r="F31" s="6"/>
      <c r="G31" s="6"/>
    </row>
    <row r="32" spans="1:10" x14ac:dyDescent="0.25">
      <c r="A32" s="119" t="s">
        <v>32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4.5160682999999997</v>
      </c>
      <c r="I33" s="83"/>
      <c r="J33" s="83"/>
    </row>
    <row r="34" spans="1:10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1.8085933000000001</v>
      </c>
      <c r="I34" s="83"/>
      <c r="J34" s="83"/>
    </row>
    <row r="35" spans="1:10" ht="31.5" customHeight="1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34.655680000000004</v>
      </c>
      <c r="I35" s="83"/>
      <c r="J35" s="83"/>
    </row>
    <row r="36" spans="1:10" ht="30" customHeight="1" x14ac:dyDescent="0.25">
      <c r="A36" s="4" t="s">
        <v>37</v>
      </c>
      <c r="B36" s="1">
        <v>4</v>
      </c>
      <c r="C36" s="74" t="s">
        <v>31</v>
      </c>
      <c r="D36" s="75"/>
      <c r="E36" s="82">
        <v>8.0000000000000002E-3</v>
      </c>
      <c r="F36" s="82"/>
      <c r="G36" s="82"/>
      <c r="H36" s="83">
        <f>E36*E8</f>
        <v>8.663920000000001</v>
      </c>
      <c r="I36" s="83"/>
      <c r="J36" s="83"/>
    </row>
    <row r="37" spans="1:10" x14ac:dyDescent="0.25">
      <c r="A37" s="68" t="s">
        <v>33</v>
      </c>
      <c r="B37" s="68"/>
      <c r="C37" s="68"/>
      <c r="D37" s="68"/>
      <c r="E37" s="69">
        <f>SUM(E33:G36)</f>
        <v>4.5839999999999999E-2</v>
      </c>
      <c r="F37" s="70"/>
      <c r="G37" s="71"/>
      <c r="H37" s="65">
        <f>SUM(H33:J36)</f>
        <v>49.644261600000007</v>
      </c>
      <c r="I37" s="65"/>
      <c r="J37" s="65"/>
    </row>
    <row r="38" spans="1:10" x14ac:dyDescent="0.25">
      <c r="E38" s="6"/>
      <c r="F38" s="6"/>
      <c r="G38" s="6"/>
    </row>
    <row r="39" spans="1:10" x14ac:dyDescent="0.25">
      <c r="A39" s="119" t="s">
        <v>34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ht="34.5" customHeight="1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96.137022299999998</v>
      </c>
      <c r="I40" s="83"/>
      <c r="J40" s="83"/>
    </row>
    <row r="41" spans="1:10" x14ac:dyDescent="0.25">
      <c r="A41" s="68" t="s">
        <v>36</v>
      </c>
      <c r="B41" s="68"/>
      <c r="C41" s="68"/>
      <c r="D41" s="68"/>
      <c r="E41" s="69">
        <f>SUM(E40:G40)</f>
        <v>8.8770000000000002E-2</v>
      </c>
      <c r="F41" s="70"/>
      <c r="G41" s="71"/>
      <c r="H41" s="65">
        <f>H40</f>
        <v>96.137022299999998</v>
      </c>
      <c r="I41" s="65"/>
      <c r="J41" s="65"/>
    </row>
    <row r="42" spans="1:10" x14ac:dyDescent="0.25">
      <c r="E42" s="6"/>
      <c r="F42" s="6"/>
      <c r="G42" s="6"/>
    </row>
    <row r="43" spans="1:10" x14ac:dyDescent="0.25">
      <c r="A43" s="119" t="s">
        <v>39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32.25" customHeight="1" x14ac:dyDescent="0.25">
      <c r="A44" s="4" t="s">
        <v>40</v>
      </c>
      <c r="B44" s="4">
        <v>1</v>
      </c>
      <c r="C44" s="98" t="s">
        <v>42</v>
      </c>
      <c r="D44" s="99"/>
      <c r="E44" s="100">
        <v>3.3E-4</v>
      </c>
      <c r="F44" s="100"/>
      <c r="G44" s="100"/>
      <c r="H44" s="83">
        <f>E44*E8</f>
        <v>0.3573867</v>
      </c>
      <c r="I44" s="83"/>
      <c r="J44" s="83"/>
    </row>
    <row r="45" spans="1:10" ht="55.5" customHeight="1" x14ac:dyDescent="0.25">
      <c r="A45" s="4" t="s">
        <v>40</v>
      </c>
      <c r="B45" s="1">
        <v>2</v>
      </c>
      <c r="C45" s="74" t="s">
        <v>43</v>
      </c>
      <c r="D45" s="75"/>
      <c r="E45" s="82">
        <v>2.5999999999999998E-4</v>
      </c>
      <c r="F45" s="82"/>
      <c r="G45" s="82"/>
      <c r="H45" s="83">
        <f>E45*E8</f>
        <v>0.28157739999999998</v>
      </c>
      <c r="I45" s="83"/>
      <c r="J45" s="83"/>
    </row>
    <row r="46" spans="1:10" x14ac:dyDescent="0.25">
      <c r="A46" s="68" t="s">
        <v>41</v>
      </c>
      <c r="B46" s="68"/>
      <c r="C46" s="68"/>
      <c r="D46" s="68"/>
      <c r="E46" s="69">
        <f>SUM(E44:G45)</f>
        <v>5.9000000000000003E-4</v>
      </c>
      <c r="F46" s="70"/>
      <c r="G46" s="71"/>
      <c r="H46" s="65">
        <f>SUM(H44:J45)</f>
        <v>0.63896409999999992</v>
      </c>
      <c r="I46" s="65"/>
      <c r="J46" s="65"/>
    </row>
    <row r="47" spans="1:10" x14ac:dyDescent="0.25">
      <c r="E47" s="6"/>
      <c r="F47" s="6"/>
      <c r="G47" s="6"/>
    </row>
    <row r="48" spans="1:10" x14ac:dyDescent="0.25">
      <c r="A48" s="119" t="s">
        <v>44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ht="51" customHeight="1" x14ac:dyDescent="0.25">
      <c r="A49" s="4" t="s">
        <v>56</v>
      </c>
      <c r="B49" s="4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2.9565626999999997</v>
      </c>
      <c r="I49" s="83"/>
      <c r="J49" s="83"/>
    </row>
    <row r="50" spans="1:10" x14ac:dyDescent="0.25">
      <c r="A50" s="68" t="s">
        <v>57</v>
      </c>
      <c r="B50" s="68"/>
      <c r="C50" s="68"/>
      <c r="D50" s="68"/>
      <c r="E50" s="69">
        <f>SUM(E49:G49)</f>
        <v>2.7299999999999998E-3</v>
      </c>
      <c r="F50" s="70"/>
      <c r="G50" s="71"/>
      <c r="H50" s="65">
        <f>H49</f>
        <v>2.9565626999999997</v>
      </c>
      <c r="I50" s="65"/>
      <c r="J50" s="65"/>
    </row>
    <row r="51" spans="1:10" x14ac:dyDescent="0.25">
      <c r="E51" s="6"/>
      <c r="F51" s="6"/>
      <c r="G51" s="6"/>
    </row>
    <row r="52" spans="1:10" x14ac:dyDescent="0.25">
      <c r="A52" s="68" t="s">
        <v>46</v>
      </c>
      <c r="B52" s="68"/>
      <c r="C52" s="68"/>
      <c r="D52" s="68"/>
      <c r="E52" s="69">
        <v>0.75077000000000005</v>
      </c>
      <c r="F52" s="70"/>
      <c r="G52" s="71"/>
      <c r="H52" s="65">
        <f>SUM(H50,H46,H41,H37,H30,H19)</f>
        <v>769.74597240000003</v>
      </c>
      <c r="I52" s="65"/>
      <c r="J52" s="65"/>
    </row>
    <row r="53" spans="1:10" x14ac:dyDescent="0.25">
      <c r="E53" s="6"/>
      <c r="F53" s="6"/>
      <c r="G53" s="6"/>
    </row>
    <row r="54" spans="1:10" x14ac:dyDescent="0.25">
      <c r="A54" s="68" t="s">
        <v>47</v>
      </c>
      <c r="B54" s="68"/>
      <c r="C54" s="68"/>
      <c r="D54" s="68"/>
      <c r="E54" s="69">
        <v>0.75077000000000005</v>
      </c>
      <c r="F54" s="70"/>
      <c r="G54" s="71"/>
      <c r="H54" s="65">
        <f>E8+H52</f>
        <v>1852.7359724</v>
      </c>
      <c r="I54" s="65"/>
      <c r="J54" s="65"/>
    </row>
    <row r="55" spans="1:10" x14ac:dyDescent="0.25">
      <c r="E55" s="6"/>
      <c r="F55" s="6"/>
      <c r="G55" s="6"/>
    </row>
    <row r="56" spans="1:10" x14ac:dyDescent="0.25">
      <c r="A56" s="97" t="s">
        <v>48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0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0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</row>
    <row r="59" spans="1:10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0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0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2" spans="1:10" x14ac:dyDescent="0.25">
      <c r="E62" s="6"/>
      <c r="F62" s="6"/>
      <c r="G62" s="6"/>
    </row>
    <row r="63" spans="1:10" x14ac:dyDescent="0.25">
      <c r="A63" s="84" t="s">
        <v>55</v>
      </c>
      <c r="B63" s="85"/>
      <c r="C63" s="85"/>
      <c r="D63" s="85"/>
      <c r="E63" s="85"/>
      <c r="F63" s="85"/>
      <c r="G63" s="86"/>
      <c r="H63" s="90">
        <f>H54+H61</f>
        <v>2276.3059724</v>
      </c>
      <c r="I63" s="90"/>
      <c r="J63" s="90"/>
    </row>
    <row r="64" spans="1:10" x14ac:dyDescent="0.25">
      <c r="E64" s="6"/>
      <c r="F64" s="6"/>
      <c r="G64" s="6"/>
    </row>
    <row r="65" spans="1:10" x14ac:dyDescent="0.25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113.81529862000001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227.63059724000001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341.44589586000001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113.81529862000001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68.28917917199999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14.7959888206</v>
      </c>
      <c r="I71" s="80"/>
      <c r="J71" s="81"/>
    </row>
    <row r="72" spans="1:10" x14ac:dyDescent="0.25">
      <c r="A72" s="68" t="s">
        <v>65</v>
      </c>
      <c r="B72" s="68"/>
      <c r="C72" s="68"/>
      <c r="D72" s="68"/>
      <c r="E72" s="69">
        <f>SUM(E69:G71)</f>
        <v>8.6500000000000007E-2</v>
      </c>
      <c r="F72" s="70"/>
      <c r="G72" s="71"/>
      <c r="H72" s="65">
        <f>SUM(H69:J71)</f>
        <v>196.90046661260001</v>
      </c>
      <c r="I72" s="65"/>
      <c r="J72" s="65"/>
    </row>
    <row r="73" spans="1:10" x14ac:dyDescent="0.25">
      <c r="E73" s="6"/>
      <c r="F73" s="6"/>
      <c r="G73" s="6"/>
    </row>
    <row r="74" spans="1:10" x14ac:dyDescent="0.25">
      <c r="A74" s="68" t="s">
        <v>66</v>
      </c>
      <c r="B74" s="68"/>
      <c r="C74" s="68"/>
      <c r="D74" s="68"/>
      <c r="E74" s="69">
        <f>SUM(E66:G67,E69:G71)</f>
        <v>0.23650000000000002</v>
      </c>
      <c r="F74" s="70"/>
      <c r="G74" s="71"/>
      <c r="H74" s="65">
        <f>H72+H68</f>
        <v>538.34636247260005</v>
      </c>
      <c r="I74" s="65"/>
      <c r="J74" s="65"/>
    </row>
    <row r="75" spans="1:10" x14ac:dyDescent="0.25">
      <c r="E75" s="6"/>
      <c r="F75" s="6"/>
      <c r="G75" s="6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2814.6523348726</v>
      </c>
      <c r="I76" s="65"/>
      <c r="J76" s="65"/>
    </row>
    <row r="77" spans="1:10" x14ac:dyDescent="0.25">
      <c r="E77" s="6"/>
      <c r="F77" s="6"/>
      <c r="G77" s="6"/>
    </row>
    <row r="78" spans="1:10" x14ac:dyDescent="0.25">
      <c r="A78" s="62" t="s">
        <v>68</v>
      </c>
      <c r="B78" s="63"/>
      <c r="C78" s="64"/>
      <c r="D78" s="9" t="s">
        <v>69</v>
      </c>
      <c r="E78" s="62">
        <v>24</v>
      </c>
      <c r="F78" s="63"/>
      <c r="G78" s="64"/>
      <c r="H78" s="65">
        <f>E78*H76</f>
        <v>67551.656036942397</v>
      </c>
      <c r="I78" s="65"/>
      <c r="J78" s="65"/>
    </row>
  </sheetData>
  <mergeCells count="163">
    <mergeCell ref="B2:J2"/>
    <mergeCell ref="A3:J3"/>
    <mergeCell ref="A4:D4"/>
    <mergeCell ref="E4:J4"/>
    <mergeCell ref="A5:J5"/>
    <mergeCell ref="A6:D6"/>
    <mergeCell ref="E6:J6"/>
    <mergeCell ref="A11:J11"/>
    <mergeCell ref="C12:D12"/>
    <mergeCell ref="E12:G12"/>
    <mergeCell ref="H12:J12"/>
    <mergeCell ref="C13:D13"/>
    <mergeCell ref="E13:G13"/>
    <mergeCell ref="H13:J13"/>
    <mergeCell ref="A7:D7"/>
    <mergeCell ref="E7:J7"/>
    <mergeCell ref="A8:D8"/>
    <mergeCell ref="E8:J8"/>
    <mergeCell ref="A9:J9"/>
    <mergeCell ref="A10:J10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A20:J20"/>
    <mergeCell ref="A21:J21"/>
    <mergeCell ref="C22:D22"/>
    <mergeCell ref="E22:G22"/>
    <mergeCell ref="H22:J22"/>
    <mergeCell ref="C23:D23"/>
    <mergeCell ref="E23:G23"/>
    <mergeCell ref="H23:J23"/>
    <mergeCell ref="C18:D18"/>
    <mergeCell ref="E18:G18"/>
    <mergeCell ref="H18:J18"/>
    <mergeCell ref="A19:D19"/>
    <mergeCell ref="E19:G19"/>
    <mergeCell ref="H19:J1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A30:D30"/>
    <mergeCell ref="E30:G30"/>
    <mergeCell ref="H30:J30"/>
    <mergeCell ref="A32:J32"/>
    <mergeCell ref="C33:D33"/>
    <mergeCell ref="E33:G33"/>
    <mergeCell ref="H33:J33"/>
    <mergeCell ref="C28:D28"/>
    <mergeCell ref="E28:G28"/>
    <mergeCell ref="H28:J28"/>
    <mergeCell ref="C29:D29"/>
    <mergeCell ref="E29:G29"/>
    <mergeCell ref="H29:J29"/>
    <mergeCell ref="C36:D36"/>
    <mergeCell ref="E36:G36"/>
    <mergeCell ref="H36:J36"/>
    <mergeCell ref="A37:D37"/>
    <mergeCell ref="E37:G37"/>
    <mergeCell ref="H37:J37"/>
    <mergeCell ref="C34:D34"/>
    <mergeCell ref="E34:G34"/>
    <mergeCell ref="H34:J34"/>
    <mergeCell ref="C35:D35"/>
    <mergeCell ref="E35:G35"/>
    <mergeCell ref="H35:J35"/>
    <mergeCell ref="A43:J43"/>
    <mergeCell ref="C44:D44"/>
    <mergeCell ref="E44:G44"/>
    <mergeCell ref="H44:J44"/>
    <mergeCell ref="C45:D45"/>
    <mergeCell ref="E45:G45"/>
    <mergeCell ref="H45:J45"/>
    <mergeCell ref="A39:J39"/>
    <mergeCell ref="C40:D40"/>
    <mergeCell ref="E40:G40"/>
    <mergeCell ref="H40:J40"/>
    <mergeCell ref="A41:D41"/>
    <mergeCell ref="E41:G41"/>
    <mergeCell ref="H41:J41"/>
    <mergeCell ref="A50:D50"/>
    <mergeCell ref="E50:G50"/>
    <mergeCell ref="H50:J50"/>
    <mergeCell ref="A52:D52"/>
    <mergeCell ref="E52:G52"/>
    <mergeCell ref="H52:J52"/>
    <mergeCell ref="A46:D46"/>
    <mergeCell ref="E46:G46"/>
    <mergeCell ref="H46:J46"/>
    <mergeCell ref="A48:J48"/>
    <mergeCell ref="C49:D49"/>
    <mergeCell ref="E49:G49"/>
    <mergeCell ref="H49:J49"/>
    <mergeCell ref="A58:G58"/>
    <mergeCell ref="H58:J58"/>
    <mergeCell ref="A59:D59"/>
    <mergeCell ref="E59:G59"/>
    <mergeCell ref="H59:J59"/>
    <mergeCell ref="A60:D60"/>
    <mergeCell ref="E60:G60"/>
    <mergeCell ref="H60:J60"/>
    <mergeCell ref="A54:D54"/>
    <mergeCell ref="E54:G54"/>
    <mergeCell ref="H54:J54"/>
    <mergeCell ref="A56:J56"/>
    <mergeCell ref="A57:G57"/>
    <mergeCell ref="H57:J57"/>
    <mergeCell ref="A67:B67"/>
    <mergeCell ref="C67:D67"/>
    <mergeCell ref="E67:G67"/>
    <mergeCell ref="H67:J67"/>
    <mergeCell ref="A68:G68"/>
    <mergeCell ref="H68:J68"/>
    <mergeCell ref="A61:G61"/>
    <mergeCell ref="H61:J61"/>
    <mergeCell ref="A63:G63"/>
    <mergeCell ref="H63:J63"/>
    <mergeCell ref="A65:J65"/>
    <mergeCell ref="A66:B66"/>
    <mergeCell ref="C66:D66"/>
    <mergeCell ref="E66:G66"/>
    <mergeCell ref="H66:J66"/>
    <mergeCell ref="A1:J1"/>
    <mergeCell ref="A74:D74"/>
    <mergeCell ref="E74:G74"/>
    <mergeCell ref="H74:J74"/>
    <mergeCell ref="A76:G76"/>
    <mergeCell ref="H76:J76"/>
    <mergeCell ref="A78:C78"/>
    <mergeCell ref="E78:G78"/>
    <mergeCell ref="H78:J78"/>
    <mergeCell ref="A71:B71"/>
    <mergeCell ref="C71:D71"/>
    <mergeCell ref="E71:G71"/>
    <mergeCell ref="H71:J71"/>
    <mergeCell ref="A72:D72"/>
    <mergeCell ref="E72:G72"/>
    <mergeCell ref="H72:J72"/>
    <mergeCell ref="A69:B69"/>
    <mergeCell ref="C69:D69"/>
    <mergeCell ref="E69:G69"/>
    <mergeCell ref="H69:J69"/>
    <mergeCell ref="A70:B70"/>
    <mergeCell ref="C70:D70"/>
    <mergeCell ref="E70:G70"/>
    <mergeCell ref="H70:J7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67" workbookViewId="0">
      <selection activeCell="A85" sqref="A85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13.85546875" customWidth="1"/>
    <col min="4" max="4" width="22.5703125" customWidth="1"/>
    <col min="5" max="5" width="7.140625" customWidth="1"/>
    <col min="6" max="6" width="5.85546875" customWidth="1"/>
    <col min="7" max="7" width="6.7109375" customWidth="1"/>
    <col min="8" max="8" width="7.42578125" style="16" customWidth="1"/>
    <col min="9" max="10" width="9.140625" style="16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86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134" t="s">
        <v>1</v>
      </c>
      <c r="B4" s="135"/>
      <c r="C4" s="135"/>
      <c r="D4" s="136"/>
      <c r="E4" s="137">
        <f>E8</f>
        <v>1508.35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x14ac:dyDescent="0.25">
      <c r="A6" s="143" t="s">
        <v>3</v>
      </c>
      <c r="B6" s="144"/>
      <c r="C6" s="144"/>
      <c r="D6" s="145"/>
      <c r="E6" s="146">
        <f>'CARGOS E SAL BASE'!F6</f>
        <v>1508.35</v>
      </c>
      <c r="F6" s="57"/>
      <c r="G6" s="57"/>
      <c r="H6" s="57"/>
      <c r="I6" s="57"/>
      <c r="J6" s="57"/>
    </row>
    <row r="7" spans="1:10" ht="37.5" customHeight="1" x14ac:dyDescent="0.25">
      <c r="A7" s="131" t="s">
        <v>4</v>
      </c>
      <c r="B7" s="132"/>
      <c r="C7" s="132"/>
      <c r="D7" s="133"/>
      <c r="E7" s="57">
        <v>0</v>
      </c>
      <c r="F7" s="57"/>
      <c r="G7" s="57"/>
      <c r="H7" s="57"/>
      <c r="I7" s="57"/>
      <c r="J7" s="57"/>
    </row>
    <row r="8" spans="1:10" x14ac:dyDescent="0.25">
      <c r="A8" s="119" t="s">
        <v>5</v>
      </c>
      <c r="B8" s="119"/>
      <c r="C8" s="119"/>
      <c r="D8" s="119"/>
      <c r="E8" s="90">
        <f>SUM(E6+E7)</f>
        <v>1508.35</v>
      </c>
      <c r="F8" s="90"/>
      <c r="G8" s="90"/>
      <c r="H8" s="90"/>
      <c r="I8" s="90"/>
      <c r="J8" s="90"/>
    </row>
    <row r="9" spans="1:10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97" t="s">
        <v>6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0" x14ac:dyDescent="0.25">
      <c r="A11" s="119" t="s">
        <v>7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301.67</v>
      </c>
      <c r="I12" s="83"/>
      <c r="J12" s="83"/>
    </row>
    <row r="13" spans="1:10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120.66799999999999</v>
      </c>
      <c r="I13" s="83"/>
      <c r="J13" s="83"/>
    </row>
    <row r="14" spans="1:10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22.625249999999998</v>
      </c>
      <c r="I14" s="83"/>
      <c r="J14" s="83"/>
    </row>
    <row r="15" spans="1:10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15.083499999999999</v>
      </c>
      <c r="I15" s="83"/>
      <c r="J15" s="83"/>
    </row>
    <row r="16" spans="1:10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3.0166999999999997</v>
      </c>
      <c r="I16" s="83"/>
      <c r="J16" s="83"/>
    </row>
    <row r="17" spans="1:10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9.0501000000000005</v>
      </c>
      <c r="I17" s="83"/>
      <c r="J17" s="83"/>
    </row>
    <row r="18" spans="1:10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37.708750000000002</v>
      </c>
      <c r="I18" s="83"/>
      <c r="J18" s="83"/>
    </row>
    <row r="19" spans="1:10" x14ac:dyDescent="0.25">
      <c r="A19" s="68" t="s">
        <v>16</v>
      </c>
      <c r="B19" s="68"/>
      <c r="C19" s="68"/>
      <c r="D19" s="68"/>
      <c r="E19" s="69">
        <f>SUM(E12:G18)</f>
        <v>0.33800000000000008</v>
      </c>
      <c r="F19" s="70"/>
      <c r="G19" s="71"/>
      <c r="H19" s="65">
        <f>SUM(H12:J18)</f>
        <v>509.82230000000004</v>
      </c>
      <c r="I19" s="65"/>
      <c r="J19" s="65"/>
    </row>
    <row r="20" spans="1:10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25">
      <c r="A21" s="119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0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125.6908055</v>
      </c>
      <c r="I22" s="83"/>
      <c r="J22" s="83"/>
    </row>
    <row r="23" spans="1:10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167.59276849999998</v>
      </c>
      <c r="I23" s="83"/>
      <c r="J23" s="83"/>
    </row>
    <row r="24" spans="1:10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29.322323999999998</v>
      </c>
      <c r="I24" s="83"/>
      <c r="J24" s="83"/>
    </row>
    <row r="25" spans="1:10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20.950981499999997</v>
      </c>
      <c r="I25" s="83"/>
      <c r="J25" s="83"/>
    </row>
    <row r="26" spans="1:10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5.0228054999999996</v>
      </c>
      <c r="I26" s="83"/>
      <c r="J26" s="83"/>
    </row>
    <row r="27" spans="1:10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4.1932129999999992</v>
      </c>
      <c r="I27" s="83"/>
      <c r="J27" s="83"/>
    </row>
    <row r="28" spans="1:10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1.1161789999999998</v>
      </c>
      <c r="I28" s="83"/>
      <c r="J28" s="83"/>
    </row>
    <row r="29" spans="1:10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0.31675350000000002</v>
      </c>
      <c r="I29" s="83"/>
      <c r="J29" s="83"/>
    </row>
    <row r="30" spans="1:10" x14ac:dyDescent="0.25">
      <c r="A30" s="68" t="s">
        <v>27</v>
      </c>
      <c r="B30" s="68"/>
      <c r="C30" s="68"/>
      <c r="D30" s="68"/>
      <c r="E30" s="69">
        <f>SUM(E22:G29)</f>
        <v>0.23483000000000001</v>
      </c>
      <c r="F30" s="70"/>
      <c r="G30" s="71"/>
      <c r="H30" s="65">
        <f>SUM(H22:J29)</f>
        <v>354.20583049999999</v>
      </c>
      <c r="I30" s="65"/>
      <c r="J30" s="65"/>
    </row>
    <row r="31" spans="1:10" x14ac:dyDescent="0.25">
      <c r="E31" s="6"/>
      <c r="F31" s="6"/>
      <c r="G31" s="6"/>
    </row>
    <row r="32" spans="1:10" x14ac:dyDescent="0.25">
      <c r="A32" s="119" t="s">
        <v>32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6.2898195000000001</v>
      </c>
      <c r="I33" s="83"/>
      <c r="J33" s="83"/>
    </row>
    <row r="34" spans="1:10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2.5189444999999999</v>
      </c>
      <c r="I34" s="83"/>
      <c r="J34" s="83"/>
    </row>
    <row r="35" spans="1:10" ht="56.25" customHeight="1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48.267199999999995</v>
      </c>
      <c r="I35" s="83"/>
      <c r="J35" s="83"/>
    </row>
    <row r="36" spans="1:10" ht="51" customHeight="1" x14ac:dyDescent="0.25">
      <c r="A36" s="4" t="s">
        <v>37</v>
      </c>
      <c r="B36" s="1">
        <v>4</v>
      </c>
      <c r="C36" s="74" t="s">
        <v>31</v>
      </c>
      <c r="D36" s="75"/>
      <c r="E36" s="82">
        <v>8.0000000000000002E-3</v>
      </c>
      <c r="F36" s="82"/>
      <c r="G36" s="82"/>
      <c r="H36" s="83">
        <f>E36*E8</f>
        <v>12.066799999999999</v>
      </c>
      <c r="I36" s="83"/>
      <c r="J36" s="83"/>
    </row>
    <row r="37" spans="1:10" x14ac:dyDescent="0.25">
      <c r="A37" s="68" t="s">
        <v>33</v>
      </c>
      <c r="B37" s="68"/>
      <c r="C37" s="68"/>
      <c r="D37" s="68"/>
      <c r="E37" s="69">
        <f>SUM(E33:G36)</f>
        <v>4.5839999999999999E-2</v>
      </c>
      <c r="F37" s="70"/>
      <c r="G37" s="71"/>
      <c r="H37" s="65">
        <f>SUM(H33:J36)</f>
        <v>69.142764</v>
      </c>
      <c r="I37" s="65"/>
      <c r="J37" s="65"/>
    </row>
    <row r="38" spans="1:10" x14ac:dyDescent="0.25">
      <c r="E38" s="6"/>
      <c r="F38" s="6"/>
      <c r="G38" s="6"/>
    </row>
    <row r="39" spans="1:10" x14ac:dyDescent="0.25">
      <c r="A39" s="119" t="s">
        <v>34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ht="45.75" customHeight="1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133.8962295</v>
      </c>
      <c r="I40" s="83"/>
      <c r="J40" s="83"/>
    </row>
    <row r="41" spans="1:10" x14ac:dyDescent="0.25">
      <c r="A41" s="68" t="s">
        <v>36</v>
      </c>
      <c r="B41" s="68"/>
      <c r="C41" s="68"/>
      <c r="D41" s="68"/>
      <c r="E41" s="69">
        <f>SUM(E40:G40)</f>
        <v>8.8770000000000002E-2</v>
      </c>
      <c r="F41" s="70"/>
      <c r="G41" s="71"/>
      <c r="H41" s="65">
        <f>H40</f>
        <v>133.8962295</v>
      </c>
      <c r="I41" s="65"/>
      <c r="J41" s="65"/>
    </row>
    <row r="42" spans="1:10" x14ac:dyDescent="0.25">
      <c r="E42" s="6"/>
      <c r="F42" s="6"/>
      <c r="G42" s="6"/>
    </row>
    <row r="43" spans="1:10" x14ac:dyDescent="0.25">
      <c r="A43" s="119" t="s">
        <v>39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60" customHeight="1" x14ac:dyDescent="0.25">
      <c r="A44" s="4" t="s">
        <v>40</v>
      </c>
      <c r="B44" s="4">
        <v>1</v>
      </c>
      <c r="C44" s="98" t="s">
        <v>42</v>
      </c>
      <c r="D44" s="99"/>
      <c r="E44" s="100">
        <v>3.3E-4</v>
      </c>
      <c r="F44" s="100"/>
      <c r="G44" s="100"/>
      <c r="H44" s="83">
        <f>E44*E8</f>
        <v>0.49775549999999996</v>
      </c>
      <c r="I44" s="83"/>
      <c r="J44" s="83"/>
    </row>
    <row r="45" spans="1:10" ht="110.25" customHeight="1" x14ac:dyDescent="0.25">
      <c r="A45" s="4" t="s">
        <v>40</v>
      </c>
      <c r="B45" s="1">
        <v>2</v>
      </c>
      <c r="C45" s="74" t="s">
        <v>43</v>
      </c>
      <c r="D45" s="75"/>
      <c r="E45" s="82">
        <v>2.5999999999999998E-4</v>
      </c>
      <c r="F45" s="82"/>
      <c r="G45" s="82"/>
      <c r="H45" s="83">
        <f>E45*E8</f>
        <v>0.39217099999999994</v>
      </c>
      <c r="I45" s="83"/>
      <c r="J45" s="83"/>
    </row>
    <row r="46" spans="1:10" x14ac:dyDescent="0.25">
      <c r="A46" s="68" t="s">
        <v>41</v>
      </c>
      <c r="B46" s="68"/>
      <c r="C46" s="68"/>
      <c r="D46" s="68"/>
      <c r="E46" s="69">
        <f>SUM(E44:G45)</f>
        <v>5.9000000000000003E-4</v>
      </c>
      <c r="F46" s="70"/>
      <c r="G46" s="71"/>
      <c r="H46" s="65">
        <f>SUM(H44:J45)</f>
        <v>0.88992649999999984</v>
      </c>
      <c r="I46" s="65"/>
      <c r="J46" s="65"/>
    </row>
    <row r="47" spans="1:10" x14ac:dyDescent="0.25">
      <c r="E47" s="6"/>
      <c r="F47" s="6"/>
      <c r="G47" s="6"/>
    </row>
    <row r="48" spans="1:10" x14ac:dyDescent="0.25">
      <c r="A48" s="119" t="s">
        <v>44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ht="113.25" customHeight="1" x14ac:dyDescent="0.25">
      <c r="A49" s="4" t="s">
        <v>56</v>
      </c>
      <c r="B49" s="4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4.1177954999999997</v>
      </c>
      <c r="I49" s="83"/>
      <c r="J49" s="83"/>
    </row>
    <row r="50" spans="1:10" ht="21" customHeight="1" x14ac:dyDescent="0.25">
      <c r="A50" s="68" t="s">
        <v>57</v>
      </c>
      <c r="B50" s="68"/>
      <c r="C50" s="68"/>
      <c r="D50" s="68"/>
      <c r="E50" s="69">
        <f>SUM(E49:G49)</f>
        <v>2.7299999999999998E-3</v>
      </c>
      <c r="F50" s="70"/>
      <c r="G50" s="71"/>
      <c r="H50" s="65">
        <f>H49</f>
        <v>4.1177954999999997</v>
      </c>
      <c r="I50" s="65"/>
      <c r="J50" s="65"/>
    </row>
    <row r="51" spans="1:10" x14ac:dyDescent="0.25">
      <c r="E51" s="6"/>
      <c r="F51" s="6"/>
      <c r="G51" s="6"/>
    </row>
    <row r="52" spans="1:10" x14ac:dyDescent="0.25">
      <c r="A52" s="68" t="s">
        <v>46</v>
      </c>
      <c r="B52" s="68"/>
      <c r="C52" s="68"/>
      <c r="D52" s="68"/>
      <c r="E52" s="69">
        <v>0.75077000000000005</v>
      </c>
      <c r="F52" s="70"/>
      <c r="G52" s="71"/>
      <c r="H52" s="65">
        <f>SUM(H50,H46,H41,H37,H30,H19)</f>
        <v>1072.074846</v>
      </c>
      <c r="I52" s="65"/>
      <c r="J52" s="65"/>
    </row>
    <row r="53" spans="1:10" x14ac:dyDescent="0.25">
      <c r="E53" s="6"/>
      <c r="F53" s="6"/>
      <c r="G53" s="6"/>
    </row>
    <row r="54" spans="1:10" ht="37.5" customHeight="1" x14ac:dyDescent="0.25">
      <c r="A54" s="151" t="s">
        <v>47</v>
      </c>
      <c r="B54" s="152"/>
      <c r="C54" s="152"/>
      <c r="D54" s="153"/>
      <c r="E54" s="69">
        <v>0.75077000000000005</v>
      </c>
      <c r="F54" s="70"/>
      <c r="G54" s="71"/>
      <c r="H54" s="65">
        <f>E8+H52</f>
        <v>2580.4248459999999</v>
      </c>
      <c r="I54" s="65"/>
      <c r="J54" s="65"/>
    </row>
    <row r="55" spans="1:10" x14ac:dyDescent="0.25">
      <c r="E55" s="6"/>
      <c r="F55" s="6"/>
      <c r="G55" s="6"/>
    </row>
    <row r="56" spans="1:10" x14ac:dyDescent="0.25">
      <c r="A56" s="97" t="s">
        <v>48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0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0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</row>
    <row r="59" spans="1:10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0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0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2" spans="1:10" x14ac:dyDescent="0.25">
      <c r="E62" s="6"/>
      <c r="F62" s="6"/>
      <c r="G62" s="6"/>
    </row>
    <row r="63" spans="1:10" ht="32.25" customHeight="1" x14ac:dyDescent="0.25">
      <c r="A63" s="91" t="s">
        <v>55</v>
      </c>
      <c r="B63" s="92"/>
      <c r="C63" s="92"/>
      <c r="D63" s="92"/>
      <c r="E63" s="92"/>
      <c r="F63" s="92"/>
      <c r="G63" s="93"/>
      <c r="H63" s="90">
        <f>H54+H61</f>
        <v>3003.9948460000001</v>
      </c>
      <c r="I63" s="90"/>
      <c r="J63" s="90"/>
    </row>
    <row r="64" spans="1:10" x14ac:dyDescent="0.25">
      <c r="E64" s="6"/>
      <c r="F64" s="6"/>
      <c r="G64" s="6"/>
    </row>
    <row r="65" spans="1:10" x14ac:dyDescent="0.25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150.1997423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300.39948459999999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450.59922689999996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150.1997423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90.119845380000001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19.525966498999999</v>
      </c>
      <c r="I71" s="80"/>
      <c r="J71" s="81"/>
    </row>
    <row r="72" spans="1:10" x14ac:dyDescent="0.25">
      <c r="A72" s="68" t="s">
        <v>65</v>
      </c>
      <c r="B72" s="68"/>
      <c r="C72" s="68"/>
      <c r="D72" s="68"/>
      <c r="E72" s="69">
        <f>SUM(E69:G71)</f>
        <v>8.6500000000000007E-2</v>
      </c>
      <c r="F72" s="70"/>
      <c r="G72" s="71"/>
      <c r="H72" s="65">
        <f>SUM(H69:J71)</f>
        <v>259.84555417899998</v>
      </c>
      <c r="I72" s="65"/>
      <c r="J72" s="65"/>
    </row>
    <row r="73" spans="1:10" x14ac:dyDescent="0.25">
      <c r="E73" s="6"/>
      <c r="F73" s="6"/>
      <c r="G73" s="6"/>
    </row>
    <row r="74" spans="1:10" x14ac:dyDescent="0.25">
      <c r="A74" s="68" t="s">
        <v>66</v>
      </c>
      <c r="B74" s="68"/>
      <c r="C74" s="68"/>
      <c r="D74" s="68"/>
      <c r="E74" s="69">
        <f>SUM(E66:G67,E69:G71)</f>
        <v>0.23650000000000002</v>
      </c>
      <c r="F74" s="70"/>
      <c r="G74" s="71"/>
      <c r="H74" s="65">
        <f>H72+H68</f>
        <v>710.44478107899999</v>
      </c>
      <c r="I74" s="65"/>
      <c r="J74" s="65"/>
    </row>
    <row r="75" spans="1:10" x14ac:dyDescent="0.25">
      <c r="E75" s="6"/>
      <c r="F75" s="6"/>
      <c r="G75" s="6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3714.4396270790003</v>
      </c>
      <c r="I76" s="65"/>
      <c r="J76" s="65"/>
    </row>
    <row r="77" spans="1:10" x14ac:dyDescent="0.25">
      <c r="E77" s="6"/>
      <c r="F77" s="6"/>
      <c r="G77" s="6"/>
    </row>
    <row r="78" spans="1:10" x14ac:dyDescent="0.25">
      <c r="A78" s="62" t="s">
        <v>68</v>
      </c>
      <c r="B78" s="63"/>
      <c r="C78" s="64"/>
      <c r="D78" s="9" t="s">
        <v>69</v>
      </c>
      <c r="E78" s="62">
        <v>12</v>
      </c>
      <c r="F78" s="63"/>
      <c r="G78" s="64"/>
      <c r="H78" s="65">
        <f>E78*H76</f>
        <v>44573.275524948003</v>
      </c>
      <c r="I78" s="65"/>
      <c r="J78" s="65"/>
    </row>
  </sheetData>
  <mergeCells count="163">
    <mergeCell ref="B2:J2"/>
    <mergeCell ref="A3:J3"/>
    <mergeCell ref="A4:D4"/>
    <mergeCell ref="E4:J4"/>
    <mergeCell ref="A5:J5"/>
    <mergeCell ref="A6:D6"/>
    <mergeCell ref="E6:J6"/>
    <mergeCell ref="A11:J11"/>
    <mergeCell ref="C12:D12"/>
    <mergeCell ref="E12:G12"/>
    <mergeCell ref="H12:J12"/>
    <mergeCell ref="C13:D13"/>
    <mergeCell ref="E13:G13"/>
    <mergeCell ref="H13:J13"/>
    <mergeCell ref="A7:D7"/>
    <mergeCell ref="E7:J7"/>
    <mergeCell ref="A8:D8"/>
    <mergeCell ref="E8:J8"/>
    <mergeCell ref="A9:J9"/>
    <mergeCell ref="A10:J10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A20:J20"/>
    <mergeCell ref="A21:J21"/>
    <mergeCell ref="C22:D22"/>
    <mergeCell ref="E22:G22"/>
    <mergeCell ref="H22:J22"/>
    <mergeCell ref="C23:D23"/>
    <mergeCell ref="E23:G23"/>
    <mergeCell ref="H23:J23"/>
    <mergeCell ref="C18:D18"/>
    <mergeCell ref="E18:G18"/>
    <mergeCell ref="H18:J18"/>
    <mergeCell ref="A19:D19"/>
    <mergeCell ref="E19:G19"/>
    <mergeCell ref="H19:J1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A30:D30"/>
    <mergeCell ref="E30:G30"/>
    <mergeCell ref="H30:J30"/>
    <mergeCell ref="A32:J32"/>
    <mergeCell ref="C33:D33"/>
    <mergeCell ref="E33:G33"/>
    <mergeCell ref="H33:J33"/>
    <mergeCell ref="C28:D28"/>
    <mergeCell ref="E28:G28"/>
    <mergeCell ref="H28:J28"/>
    <mergeCell ref="C29:D29"/>
    <mergeCell ref="E29:G29"/>
    <mergeCell ref="H29:J29"/>
    <mergeCell ref="C36:D36"/>
    <mergeCell ref="E36:G36"/>
    <mergeCell ref="H36:J36"/>
    <mergeCell ref="A37:D37"/>
    <mergeCell ref="E37:G37"/>
    <mergeCell ref="H37:J37"/>
    <mergeCell ref="C34:D34"/>
    <mergeCell ref="E34:G34"/>
    <mergeCell ref="H34:J34"/>
    <mergeCell ref="C35:D35"/>
    <mergeCell ref="E35:G35"/>
    <mergeCell ref="H35:J35"/>
    <mergeCell ref="A43:J43"/>
    <mergeCell ref="C44:D44"/>
    <mergeCell ref="E44:G44"/>
    <mergeCell ref="H44:J44"/>
    <mergeCell ref="C45:D45"/>
    <mergeCell ref="E45:G45"/>
    <mergeCell ref="H45:J45"/>
    <mergeCell ref="A39:J39"/>
    <mergeCell ref="C40:D40"/>
    <mergeCell ref="E40:G40"/>
    <mergeCell ref="H40:J40"/>
    <mergeCell ref="A41:D41"/>
    <mergeCell ref="E41:G41"/>
    <mergeCell ref="H41:J41"/>
    <mergeCell ref="A50:D50"/>
    <mergeCell ref="E50:G50"/>
    <mergeCell ref="H50:J50"/>
    <mergeCell ref="A52:D52"/>
    <mergeCell ref="E52:G52"/>
    <mergeCell ref="H52:J52"/>
    <mergeCell ref="A46:D46"/>
    <mergeCell ref="E46:G46"/>
    <mergeCell ref="H46:J46"/>
    <mergeCell ref="A48:J48"/>
    <mergeCell ref="C49:D49"/>
    <mergeCell ref="E49:G49"/>
    <mergeCell ref="H49:J49"/>
    <mergeCell ref="A58:G58"/>
    <mergeCell ref="H58:J58"/>
    <mergeCell ref="A59:D59"/>
    <mergeCell ref="E59:G59"/>
    <mergeCell ref="H59:J59"/>
    <mergeCell ref="A60:D60"/>
    <mergeCell ref="E60:G60"/>
    <mergeCell ref="H60:J60"/>
    <mergeCell ref="A54:D54"/>
    <mergeCell ref="E54:G54"/>
    <mergeCell ref="H54:J54"/>
    <mergeCell ref="A56:J56"/>
    <mergeCell ref="A57:G57"/>
    <mergeCell ref="H57:J57"/>
    <mergeCell ref="A67:B67"/>
    <mergeCell ref="C67:D67"/>
    <mergeCell ref="E67:G67"/>
    <mergeCell ref="H67:J67"/>
    <mergeCell ref="A68:G68"/>
    <mergeCell ref="H68:J68"/>
    <mergeCell ref="A61:G61"/>
    <mergeCell ref="H61:J61"/>
    <mergeCell ref="A63:G63"/>
    <mergeCell ref="H63:J63"/>
    <mergeCell ref="A65:J65"/>
    <mergeCell ref="A66:B66"/>
    <mergeCell ref="C66:D66"/>
    <mergeCell ref="E66:G66"/>
    <mergeCell ref="H66:J66"/>
    <mergeCell ref="A1:J1"/>
    <mergeCell ref="A74:D74"/>
    <mergeCell ref="E74:G74"/>
    <mergeCell ref="H74:J74"/>
    <mergeCell ref="A76:G76"/>
    <mergeCell ref="H76:J76"/>
    <mergeCell ref="A78:C78"/>
    <mergeCell ref="E78:G78"/>
    <mergeCell ref="H78:J78"/>
    <mergeCell ref="A71:B71"/>
    <mergeCell ref="C71:D71"/>
    <mergeCell ref="E71:G71"/>
    <mergeCell ref="H71:J71"/>
    <mergeCell ref="A72:D72"/>
    <mergeCell ref="E72:G72"/>
    <mergeCell ref="H72:J72"/>
    <mergeCell ref="A69:B69"/>
    <mergeCell ref="C69:D69"/>
    <mergeCell ref="E69:G69"/>
    <mergeCell ref="H69:J69"/>
    <mergeCell ref="A70:B70"/>
    <mergeCell ref="C70:D70"/>
    <mergeCell ref="E70:G70"/>
    <mergeCell ref="H70:J7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O17" sqref="O17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23.85546875" customWidth="1"/>
    <col min="4" max="4" width="28.28515625" customWidth="1"/>
    <col min="5" max="5" width="7.7109375" customWidth="1"/>
    <col min="6" max="6" width="5.85546875" customWidth="1"/>
    <col min="7" max="7" width="5.28515625" customWidth="1"/>
    <col min="8" max="8" width="7.140625" customWidth="1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87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134" t="s">
        <v>1</v>
      </c>
      <c r="B4" s="135"/>
      <c r="C4" s="135"/>
      <c r="D4" s="136"/>
      <c r="E4" s="137">
        <f>E8</f>
        <v>1804.95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x14ac:dyDescent="0.25">
      <c r="A6" s="143" t="s">
        <v>3</v>
      </c>
      <c r="B6" s="144"/>
      <c r="C6" s="144"/>
      <c r="D6" s="145"/>
      <c r="E6" s="83">
        <f>'CARGOS E SAL BASE'!F7</f>
        <v>1804.95</v>
      </c>
      <c r="F6" s="83"/>
      <c r="G6" s="83"/>
      <c r="H6" s="83"/>
      <c r="I6" s="83"/>
      <c r="J6" s="83"/>
    </row>
    <row r="7" spans="1:10" x14ac:dyDescent="0.25">
      <c r="A7" s="131" t="s">
        <v>4</v>
      </c>
      <c r="B7" s="132"/>
      <c r="C7" s="132"/>
      <c r="D7" s="133"/>
      <c r="E7" s="83">
        <v>0</v>
      </c>
      <c r="F7" s="83"/>
      <c r="G7" s="83"/>
      <c r="H7" s="83"/>
      <c r="I7" s="83"/>
      <c r="J7" s="83"/>
    </row>
    <row r="8" spans="1:10" x14ac:dyDescent="0.25">
      <c r="A8" s="119" t="s">
        <v>5</v>
      </c>
      <c r="B8" s="119"/>
      <c r="C8" s="119"/>
      <c r="D8" s="119"/>
      <c r="E8" s="90">
        <f>SUM(E6+E7)</f>
        <v>1804.95</v>
      </c>
      <c r="F8" s="90"/>
      <c r="G8" s="90"/>
      <c r="H8" s="90"/>
      <c r="I8" s="90"/>
      <c r="J8" s="90"/>
    </row>
    <row r="9" spans="1:10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97" t="s">
        <v>6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0" x14ac:dyDescent="0.25">
      <c r="A11" s="119" t="s">
        <v>7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360.99</v>
      </c>
      <c r="I12" s="83"/>
      <c r="J12" s="83"/>
    </row>
    <row r="13" spans="1:10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144.39600000000002</v>
      </c>
      <c r="I13" s="83"/>
      <c r="J13" s="83"/>
    </row>
    <row r="14" spans="1:10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27.074249999999999</v>
      </c>
      <c r="I14" s="83"/>
      <c r="J14" s="83"/>
    </row>
    <row r="15" spans="1:10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18.049500000000002</v>
      </c>
      <c r="I15" s="83"/>
      <c r="J15" s="83"/>
    </row>
    <row r="16" spans="1:10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3.6099000000000001</v>
      </c>
      <c r="I16" s="83"/>
      <c r="J16" s="83"/>
    </row>
    <row r="17" spans="1:10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10.829700000000001</v>
      </c>
      <c r="I17" s="83"/>
      <c r="J17" s="83"/>
    </row>
    <row r="18" spans="1:10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45.123750000000001</v>
      </c>
      <c r="I18" s="83"/>
      <c r="J18" s="83"/>
    </row>
    <row r="19" spans="1:10" x14ac:dyDescent="0.25">
      <c r="A19" s="68" t="s">
        <v>16</v>
      </c>
      <c r="B19" s="68"/>
      <c r="C19" s="68"/>
      <c r="D19" s="68"/>
      <c r="E19" s="69">
        <f>SUM(E12:G18)</f>
        <v>0.33800000000000008</v>
      </c>
      <c r="F19" s="70"/>
      <c r="G19" s="71"/>
      <c r="H19" s="65">
        <f>SUM(H12:J18)</f>
        <v>610.07309999999995</v>
      </c>
      <c r="I19" s="65"/>
      <c r="J19" s="65"/>
    </row>
    <row r="20" spans="1:10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25">
      <c r="A21" s="119" t="s">
        <v>17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spans="1:10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150.40648350000001</v>
      </c>
      <c r="I22" s="83"/>
      <c r="J22" s="83"/>
    </row>
    <row r="23" spans="1:10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200.54799450000002</v>
      </c>
      <c r="I23" s="83"/>
      <c r="J23" s="83"/>
    </row>
    <row r="24" spans="1:10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35.088228000000001</v>
      </c>
      <c r="I24" s="83"/>
      <c r="J24" s="83"/>
    </row>
    <row r="25" spans="1:10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25.070755500000001</v>
      </c>
      <c r="I25" s="83"/>
      <c r="J25" s="83"/>
    </row>
    <row r="26" spans="1:10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6.0104835000000003</v>
      </c>
      <c r="I26" s="83"/>
      <c r="J26" s="83"/>
    </row>
    <row r="27" spans="1:10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5.0177610000000001</v>
      </c>
      <c r="I27" s="83"/>
      <c r="J27" s="83"/>
    </row>
    <row r="28" spans="1:10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1.335663</v>
      </c>
      <c r="I28" s="83"/>
      <c r="J28" s="83"/>
    </row>
    <row r="29" spans="1:10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0.37903950000000003</v>
      </c>
      <c r="I29" s="83"/>
      <c r="J29" s="83"/>
    </row>
    <row r="30" spans="1:10" x14ac:dyDescent="0.25">
      <c r="A30" s="68" t="s">
        <v>27</v>
      </c>
      <c r="B30" s="68"/>
      <c r="C30" s="68"/>
      <c r="D30" s="68"/>
      <c r="E30" s="69">
        <f>SUM(E22:G29)</f>
        <v>0.23483000000000001</v>
      </c>
      <c r="F30" s="70"/>
      <c r="G30" s="71"/>
      <c r="H30" s="65">
        <f>SUM(H22:J29)</f>
        <v>423.85640850000004</v>
      </c>
      <c r="I30" s="65"/>
      <c r="J30" s="65"/>
    </row>
    <row r="31" spans="1:10" x14ac:dyDescent="0.25">
      <c r="E31" s="6"/>
      <c r="F31" s="6"/>
      <c r="G31" s="6"/>
      <c r="H31" s="16"/>
      <c r="I31" s="16"/>
      <c r="J31" s="16"/>
    </row>
    <row r="32" spans="1:10" x14ac:dyDescent="0.25">
      <c r="A32" s="119" t="s">
        <v>32</v>
      </c>
      <c r="B32" s="119"/>
      <c r="C32" s="119"/>
      <c r="D32" s="119"/>
      <c r="E32" s="119"/>
      <c r="F32" s="119"/>
      <c r="G32" s="119"/>
      <c r="H32" s="119"/>
      <c r="I32" s="119"/>
      <c r="J32" s="119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7.5266415000000002</v>
      </c>
      <c r="I33" s="83"/>
      <c r="J33" s="83"/>
    </row>
    <row r="34" spans="1:10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3.0142665000000002</v>
      </c>
      <c r="I34" s="83"/>
      <c r="J34" s="83"/>
    </row>
    <row r="35" spans="1:10" ht="49.5" customHeight="1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57.758400000000002</v>
      </c>
      <c r="I35" s="83"/>
      <c r="J35" s="83"/>
    </row>
    <row r="36" spans="1:10" ht="49.5" customHeight="1" x14ac:dyDescent="0.25">
      <c r="A36" s="4" t="s">
        <v>37</v>
      </c>
      <c r="B36" s="1">
        <v>4</v>
      </c>
      <c r="C36" s="74" t="s">
        <v>31</v>
      </c>
      <c r="D36" s="75"/>
      <c r="E36" s="82">
        <v>8.0000000000000002E-3</v>
      </c>
      <c r="F36" s="82"/>
      <c r="G36" s="82"/>
      <c r="H36" s="83">
        <f>E36*E8</f>
        <v>14.4396</v>
      </c>
      <c r="I36" s="83"/>
      <c r="J36" s="83"/>
    </row>
    <row r="37" spans="1:10" x14ac:dyDescent="0.25">
      <c r="A37" s="68" t="s">
        <v>33</v>
      </c>
      <c r="B37" s="68"/>
      <c r="C37" s="68"/>
      <c r="D37" s="68"/>
      <c r="E37" s="69">
        <f>SUM(E33:G36)</f>
        <v>4.5839999999999999E-2</v>
      </c>
      <c r="F37" s="70"/>
      <c r="G37" s="71"/>
      <c r="H37" s="65">
        <f>SUM(H33:J36)</f>
        <v>82.738907999999995</v>
      </c>
      <c r="I37" s="65"/>
      <c r="J37" s="65"/>
    </row>
    <row r="38" spans="1:10" x14ac:dyDescent="0.25">
      <c r="E38" s="6"/>
      <c r="F38" s="6"/>
      <c r="G38" s="6"/>
      <c r="H38" s="16"/>
      <c r="I38" s="16"/>
      <c r="J38" s="16"/>
    </row>
    <row r="39" spans="1:10" x14ac:dyDescent="0.25">
      <c r="A39" s="119" t="s">
        <v>34</v>
      </c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0" ht="40.5" customHeight="1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160.22541150000001</v>
      </c>
      <c r="I40" s="83"/>
      <c r="J40" s="83"/>
    </row>
    <row r="41" spans="1:10" x14ac:dyDescent="0.25">
      <c r="A41" s="68" t="s">
        <v>36</v>
      </c>
      <c r="B41" s="68"/>
      <c r="C41" s="68"/>
      <c r="D41" s="68"/>
      <c r="E41" s="69">
        <f>SUM(E40:G40)</f>
        <v>8.8770000000000002E-2</v>
      </c>
      <c r="F41" s="70"/>
      <c r="G41" s="71"/>
      <c r="H41" s="65">
        <f>H40</f>
        <v>160.22541150000001</v>
      </c>
      <c r="I41" s="65"/>
      <c r="J41" s="65"/>
    </row>
    <row r="42" spans="1:10" x14ac:dyDescent="0.25">
      <c r="E42" s="6"/>
      <c r="F42" s="6"/>
      <c r="G42" s="6"/>
      <c r="H42" s="16"/>
      <c r="I42" s="16"/>
      <c r="J42" s="16"/>
    </row>
    <row r="43" spans="1:10" x14ac:dyDescent="0.25">
      <c r="A43" s="119" t="s">
        <v>39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30.75" customHeight="1" x14ac:dyDescent="0.25">
      <c r="A44" s="4" t="s">
        <v>40</v>
      </c>
      <c r="B44" s="4">
        <v>1</v>
      </c>
      <c r="C44" s="98" t="s">
        <v>42</v>
      </c>
      <c r="D44" s="99"/>
      <c r="E44" s="100">
        <v>3.3E-4</v>
      </c>
      <c r="F44" s="100"/>
      <c r="G44" s="100"/>
      <c r="H44" s="83">
        <f>E44*E8</f>
        <v>0.59563350000000004</v>
      </c>
      <c r="I44" s="83"/>
      <c r="J44" s="83"/>
    </row>
    <row r="45" spans="1:10" ht="47.25" customHeight="1" x14ac:dyDescent="0.25">
      <c r="A45" s="4" t="s">
        <v>40</v>
      </c>
      <c r="B45" s="1">
        <v>2</v>
      </c>
      <c r="C45" s="74" t="s">
        <v>43</v>
      </c>
      <c r="D45" s="75"/>
      <c r="E45" s="82">
        <v>2.5999999999999998E-4</v>
      </c>
      <c r="F45" s="82"/>
      <c r="G45" s="82"/>
      <c r="H45" s="83">
        <f>E45*E8</f>
        <v>0.46928699999999995</v>
      </c>
      <c r="I45" s="83"/>
      <c r="J45" s="83"/>
    </row>
    <row r="46" spans="1:10" ht="28.5" customHeight="1" x14ac:dyDescent="0.25">
      <c r="A46" s="68" t="s">
        <v>41</v>
      </c>
      <c r="B46" s="68"/>
      <c r="C46" s="68"/>
      <c r="D46" s="68"/>
      <c r="E46" s="69">
        <f>SUM(E44:G45)</f>
        <v>5.9000000000000003E-4</v>
      </c>
      <c r="F46" s="70"/>
      <c r="G46" s="71"/>
      <c r="H46" s="65">
        <f>SUM(H44:J45)</f>
        <v>1.0649204999999999</v>
      </c>
      <c r="I46" s="65"/>
      <c r="J46" s="65"/>
    </row>
    <row r="47" spans="1:10" x14ac:dyDescent="0.25">
      <c r="E47" s="6"/>
      <c r="F47" s="6"/>
      <c r="G47" s="6"/>
      <c r="H47" s="16"/>
      <c r="I47" s="16"/>
      <c r="J47" s="16"/>
    </row>
    <row r="48" spans="1:10" x14ac:dyDescent="0.25">
      <c r="A48" s="119" t="s">
        <v>44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ht="48.75" customHeight="1" x14ac:dyDescent="0.25">
      <c r="A49" s="4" t="s">
        <v>56</v>
      </c>
      <c r="B49" s="4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4.9275134999999999</v>
      </c>
      <c r="I49" s="83"/>
      <c r="J49" s="83"/>
    </row>
    <row r="50" spans="1:10" x14ac:dyDescent="0.25">
      <c r="A50" s="68" t="s">
        <v>57</v>
      </c>
      <c r="B50" s="68"/>
      <c r="C50" s="68"/>
      <c r="D50" s="68"/>
      <c r="E50" s="69">
        <f>SUM(E49:G49)</f>
        <v>2.7299999999999998E-3</v>
      </c>
      <c r="F50" s="70"/>
      <c r="G50" s="71"/>
      <c r="H50" s="65">
        <f>H49</f>
        <v>4.9275134999999999</v>
      </c>
      <c r="I50" s="65"/>
      <c r="J50" s="65"/>
    </row>
    <row r="51" spans="1:10" x14ac:dyDescent="0.25">
      <c r="E51" s="6"/>
      <c r="F51" s="6"/>
      <c r="G51" s="6"/>
      <c r="H51" s="16"/>
      <c r="I51" s="16"/>
      <c r="J51" s="16"/>
    </row>
    <row r="52" spans="1:10" x14ac:dyDescent="0.25">
      <c r="A52" s="68" t="s">
        <v>46</v>
      </c>
      <c r="B52" s="68"/>
      <c r="C52" s="68"/>
      <c r="D52" s="68"/>
      <c r="E52" s="69">
        <v>0.75077000000000005</v>
      </c>
      <c r="F52" s="70"/>
      <c r="G52" s="71"/>
      <c r="H52" s="65">
        <f>SUM(H50,H46,H41,H37,H30,H19)</f>
        <v>1282.886262</v>
      </c>
      <c r="I52" s="65"/>
      <c r="J52" s="65"/>
    </row>
    <row r="53" spans="1:10" x14ac:dyDescent="0.25">
      <c r="E53" s="6"/>
      <c r="F53" s="6"/>
      <c r="G53" s="6"/>
      <c r="H53" s="16"/>
      <c r="I53" s="16"/>
      <c r="J53" s="16"/>
    </row>
    <row r="54" spans="1:10" x14ac:dyDescent="0.25">
      <c r="A54" s="68" t="s">
        <v>47</v>
      </c>
      <c r="B54" s="68"/>
      <c r="C54" s="68"/>
      <c r="D54" s="68"/>
      <c r="E54" s="69">
        <v>0.75077000000000005</v>
      </c>
      <c r="F54" s="70"/>
      <c r="G54" s="71"/>
      <c r="H54" s="65">
        <f>E8+H52</f>
        <v>3087.8362619999998</v>
      </c>
      <c r="I54" s="65"/>
      <c r="J54" s="65"/>
    </row>
    <row r="55" spans="1:10" x14ac:dyDescent="0.25">
      <c r="E55" s="6"/>
      <c r="F55" s="6"/>
      <c r="G55" s="6"/>
      <c r="H55" s="16"/>
      <c r="I55" s="16"/>
      <c r="J55" s="16"/>
    </row>
    <row r="56" spans="1:10" x14ac:dyDescent="0.25">
      <c r="A56" s="97" t="s">
        <v>48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0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0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</row>
    <row r="59" spans="1:10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0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0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2" spans="1:10" x14ac:dyDescent="0.25">
      <c r="E62" s="6"/>
      <c r="F62" s="6"/>
      <c r="G62" s="6"/>
      <c r="H62" s="16"/>
      <c r="I62" s="16"/>
      <c r="J62" s="16"/>
    </row>
    <row r="63" spans="1:10" x14ac:dyDescent="0.25">
      <c r="A63" s="84" t="s">
        <v>55</v>
      </c>
      <c r="B63" s="85"/>
      <c r="C63" s="85"/>
      <c r="D63" s="85"/>
      <c r="E63" s="85"/>
      <c r="F63" s="85"/>
      <c r="G63" s="86"/>
      <c r="H63" s="90">
        <f>H54+H61</f>
        <v>3511.406262</v>
      </c>
      <c r="I63" s="90"/>
      <c r="J63" s="90"/>
    </row>
    <row r="64" spans="1:10" x14ac:dyDescent="0.25">
      <c r="E64" s="6"/>
      <c r="F64" s="6"/>
      <c r="G64" s="6"/>
      <c r="H64" s="16"/>
      <c r="I64" s="16"/>
      <c r="J64" s="16"/>
    </row>
    <row r="65" spans="1:10" x14ac:dyDescent="0.25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175.57031310000002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351.14062620000004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526.71093930000006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175.57031310000002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105.34218786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22.824140702999998</v>
      </c>
      <c r="I71" s="80"/>
      <c r="J71" s="81"/>
    </row>
    <row r="72" spans="1:10" x14ac:dyDescent="0.25">
      <c r="A72" s="68" t="s">
        <v>65</v>
      </c>
      <c r="B72" s="68"/>
      <c r="C72" s="68"/>
      <c r="D72" s="68"/>
      <c r="E72" s="69">
        <f>SUM(E69:G71)</f>
        <v>8.6500000000000007E-2</v>
      </c>
      <c r="F72" s="70"/>
      <c r="G72" s="71"/>
      <c r="H72" s="65">
        <f>SUM(H69:J71)</f>
        <v>303.736641663</v>
      </c>
      <c r="I72" s="65"/>
      <c r="J72" s="65"/>
    </row>
    <row r="73" spans="1:10" x14ac:dyDescent="0.25">
      <c r="E73" s="6"/>
      <c r="F73" s="6"/>
      <c r="G73" s="6"/>
      <c r="H73" s="16"/>
      <c r="I73" s="16"/>
      <c r="J73" s="16"/>
    </row>
    <row r="74" spans="1:10" x14ac:dyDescent="0.25">
      <c r="A74" s="68" t="s">
        <v>66</v>
      </c>
      <c r="B74" s="68"/>
      <c r="C74" s="68"/>
      <c r="D74" s="68"/>
      <c r="E74" s="69">
        <f>SUM(E66:G67,E69:G71)</f>
        <v>0.23650000000000002</v>
      </c>
      <c r="F74" s="70"/>
      <c r="G74" s="71"/>
      <c r="H74" s="65">
        <f>H72+H68</f>
        <v>830.44758096300006</v>
      </c>
      <c r="I74" s="65"/>
      <c r="J74" s="65"/>
    </row>
    <row r="75" spans="1:10" x14ac:dyDescent="0.25">
      <c r="E75" s="6"/>
      <c r="F75" s="6"/>
      <c r="G75" s="6"/>
      <c r="H75" s="16"/>
      <c r="I75" s="16"/>
      <c r="J75" s="16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4341.8538429629998</v>
      </c>
      <c r="I76" s="65"/>
      <c r="J76" s="65"/>
    </row>
    <row r="77" spans="1:10" x14ac:dyDescent="0.25">
      <c r="E77" s="6"/>
      <c r="F77" s="6"/>
      <c r="G77" s="6"/>
      <c r="H77" s="16"/>
      <c r="I77" s="16"/>
      <c r="J77" s="16"/>
    </row>
    <row r="78" spans="1:10" x14ac:dyDescent="0.25">
      <c r="A78" s="62" t="s">
        <v>68</v>
      </c>
      <c r="B78" s="63"/>
      <c r="C78" s="64"/>
      <c r="D78" s="9" t="s">
        <v>69</v>
      </c>
      <c r="E78" s="62">
        <v>5</v>
      </c>
      <c r="F78" s="63"/>
      <c r="G78" s="64"/>
      <c r="H78" s="65">
        <f>E78*H76</f>
        <v>21709.269214814998</v>
      </c>
      <c r="I78" s="65"/>
      <c r="J78" s="65"/>
    </row>
  </sheetData>
  <mergeCells count="163">
    <mergeCell ref="B2:J2"/>
    <mergeCell ref="A3:J3"/>
    <mergeCell ref="A4:D4"/>
    <mergeCell ref="E4:J4"/>
    <mergeCell ref="A5:J5"/>
    <mergeCell ref="A6:D6"/>
    <mergeCell ref="E6:J6"/>
    <mergeCell ref="A11:J11"/>
    <mergeCell ref="C12:D12"/>
    <mergeCell ref="E12:G12"/>
    <mergeCell ref="H12:J12"/>
    <mergeCell ref="C13:D13"/>
    <mergeCell ref="E13:G13"/>
    <mergeCell ref="H13:J13"/>
    <mergeCell ref="A7:D7"/>
    <mergeCell ref="E7:J7"/>
    <mergeCell ref="A8:D8"/>
    <mergeCell ref="E8:J8"/>
    <mergeCell ref="A9:J9"/>
    <mergeCell ref="A10:J10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A20:J20"/>
    <mergeCell ref="A21:J21"/>
    <mergeCell ref="C22:D22"/>
    <mergeCell ref="E22:G22"/>
    <mergeCell ref="H22:J22"/>
    <mergeCell ref="C23:D23"/>
    <mergeCell ref="E23:G23"/>
    <mergeCell ref="H23:J23"/>
    <mergeCell ref="C18:D18"/>
    <mergeCell ref="E18:G18"/>
    <mergeCell ref="H18:J18"/>
    <mergeCell ref="A19:D19"/>
    <mergeCell ref="E19:G19"/>
    <mergeCell ref="H19:J1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A30:D30"/>
    <mergeCell ref="E30:G30"/>
    <mergeCell ref="H30:J30"/>
    <mergeCell ref="A32:J32"/>
    <mergeCell ref="C33:D33"/>
    <mergeCell ref="E33:G33"/>
    <mergeCell ref="H33:J33"/>
    <mergeCell ref="C28:D28"/>
    <mergeCell ref="E28:G28"/>
    <mergeCell ref="H28:J28"/>
    <mergeCell ref="C29:D29"/>
    <mergeCell ref="E29:G29"/>
    <mergeCell ref="H29:J29"/>
    <mergeCell ref="C36:D36"/>
    <mergeCell ref="E36:G36"/>
    <mergeCell ref="H36:J36"/>
    <mergeCell ref="A37:D37"/>
    <mergeCell ref="E37:G37"/>
    <mergeCell ref="H37:J37"/>
    <mergeCell ref="C34:D34"/>
    <mergeCell ref="E34:G34"/>
    <mergeCell ref="H34:J34"/>
    <mergeCell ref="C35:D35"/>
    <mergeCell ref="E35:G35"/>
    <mergeCell ref="H35:J35"/>
    <mergeCell ref="A43:J43"/>
    <mergeCell ref="C44:D44"/>
    <mergeCell ref="E44:G44"/>
    <mergeCell ref="H44:J44"/>
    <mergeCell ref="C45:D45"/>
    <mergeCell ref="E45:G45"/>
    <mergeCell ref="H45:J45"/>
    <mergeCell ref="A39:J39"/>
    <mergeCell ref="C40:D40"/>
    <mergeCell ref="E40:G40"/>
    <mergeCell ref="H40:J40"/>
    <mergeCell ref="A41:D41"/>
    <mergeCell ref="E41:G41"/>
    <mergeCell ref="H41:J41"/>
    <mergeCell ref="A50:D50"/>
    <mergeCell ref="E50:G50"/>
    <mergeCell ref="H50:J50"/>
    <mergeCell ref="A52:D52"/>
    <mergeCell ref="E52:G52"/>
    <mergeCell ref="H52:J52"/>
    <mergeCell ref="A46:D46"/>
    <mergeCell ref="E46:G46"/>
    <mergeCell ref="H46:J46"/>
    <mergeCell ref="A48:J48"/>
    <mergeCell ref="C49:D49"/>
    <mergeCell ref="E49:G49"/>
    <mergeCell ref="H49:J49"/>
    <mergeCell ref="A58:G58"/>
    <mergeCell ref="H58:J58"/>
    <mergeCell ref="A59:D59"/>
    <mergeCell ref="E59:G59"/>
    <mergeCell ref="H59:J59"/>
    <mergeCell ref="A60:D60"/>
    <mergeCell ref="E60:G60"/>
    <mergeCell ref="H60:J60"/>
    <mergeCell ref="A54:D54"/>
    <mergeCell ref="E54:G54"/>
    <mergeCell ref="H54:J54"/>
    <mergeCell ref="A56:J56"/>
    <mergeCell ref="A57:G57"/>
    <mergeCell ref="H57:J57"/>
    <mergeCell ref="A67:B67"/>
    <mergeCell ref="C67:D67"/>
    <mergeCell ref="E67:G67"/>
    <mergeCell ref="H67:J67"/>
    <mergeCell ref="A68:G68"/>
    <mergeCell ref="H68:J68"/>
    <mergeCell ref="A61:G61"/>
    <mergeCell ref="H61:J61"/>
    <mergeCell ref="A63:G63"/>
    <mergeCell ref="H63:J63"/>
    <mergeCell ref="A65:J65"/>
    <mergeCell ref="A66:B66"/>
    <mergeCell ref="C66:D66"/>
    <mergeCell ref="E66:G66"/>
    <mergeCell ref="H66:J66"/>
    <mergeCell ref="A1:J1"/>
    <mergeCell ref="A74:D74"/>
    <mergeCell ref="E74:G74"/>
    <mergeCell ref="H74:J74"/>
    <mergeCell ref="A76:G76"/>
    <mergeCell ref="H76:J76"/>
    <mergeCell ref="A78:C78"/>
    <mergeCell ref="E78:G78"/>
    <mergeCell ref="H78:J78"/>
    <mergeCell ref="A71:B71"/>
    <mergeCell ref="C71:D71"/>
    <mergeCell ref="E71:G71"/>
    <mergeCell ref="H71:J71"/>
    <mergeCell ref="A72:D72"/>
    <mergeCell ref="E72:G72"/>
    <mergeCell ref="H72:J72"/>
    <mergeCell ref="A69:B69"/>
    <mergeCell ref="C69:D69"/>
    <mergeCell ref="E69:G69"/>
    <mergeCell ref="H69:J69"/>
    <mergeCell ref="A70:B70"/>
    <mergeCell ref="C70:D70"/>
    <mergeCell ref="E70:G70"/>
    <mergeCell ref="H70:J7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N9" sqref="N9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18" customWidth="1"/>
    <col min="4" max="4" width="38.5703125" customWidth="1"/>
    <col min="5" max="5" width="6.7109375" customWidth="1"/>
    <col min="6" max="6" width="7.5703125" customWidth="1"/>
    <col min="7" max="8" width="7.28515625" customWidth="1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88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134" t="s">
        <v>1</v>
      </c>
      <c r="B4" s="135"/>
      <c r="C4" s="135"/>
      <c r="D4" s="136"/>
      <c r="E4" s="137">
        <f>E9</f>
        <v>2079.9842699999999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x14ac:dyDescent="0.25">
      <c r="A6" s="143" t="s">
        <v>3</v>
      </c>
      <c r="B6" s="144"/>
      <c r="C6" s="144"/>
      <c r="D6" s="145"/>
      <c r="E6" s="83">
        <f>'CARGOS E SAL BASE'!F7</f>
        <v>1804.95</v>
      </c>
      <c r="F6" s="83"/>
      <c r="G6" s="83"/>
      <c r="H6" s="83"/>
      <c r="I6" s="83"/>
      <c r="J6" s="83"/>
    </row>
    <row r="7" spans="1:10" x14ac:dyDescent="0.25">
      <c r="A7" s="143" t="s">
        <v>141</v>
      </c>
      <c r="B7" s="144"/>
      <c r="C7" s="144"/>
      <c r="D7" s="145"/>
      <c r="E7" s="79">
        <f>E6/180*20%*137.14</f>
        <v>275.03426999999999</v>
      </c>
      <c r="F7" s="80"/>
      <c r="G7" s="80"/>
      <c r="H7" s="80"/>
      <c r="I7" s="80"/>
      <c r="J7" s="81"/>
    </row>
    <row r="8" spans="1:10" x14ac:dyDescent="0.25">
      <c r="A8" s="131" t="s">
        <v>4</v>
      </c>
      <c r="B8" s="132"/>
      <c r="C8" s="132"/>
      <c r="D8" s="133"/>
      <c r="E8" s="83">
        <v>0</v>
      </c>
      <c r="F8" s="83"/>
      <c r="G8" s="83"/>
      <c r="H8" s="83"/>
      <c r="I8" s="83"/>
      <c r="J8" s="83"/>
    </row>
    <row r="9" spans="1:10" x14ac:dyDescent="0.25">
      <c r="A9" s="119" t="s">
        <v>5</v>
      </c>
      <c r="B9" s="119"/>
      <c r="C9" s="119"/>
      <c r="D9" s="119"/>
      <c r="E9" s="90">
        <f>SUM(E6+E7+E8)</f>
        <v>2079.9842699999999</v>
      </c>
      <c r="F9" s="90"/>
      <c r="G9" s="90"/>
      <c r="H9" s="90"/>
      <c r="I9" s="90"/>
      <c r="J9" s="90"/>
    </row>
    <row r="10" spans="1:10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</row>
    <row r="11" spans="1:10" x14ac:dyDescent="0.25">
      <c r="A11" s="97" t="s">
        <v>6</v>
      </c>
      <c r="B11" s="97"/>
      <c r="C11" s="97"/>
      <c r="D11" s="97"/>
      <c r="E11" s="97"/>
      <c r="F11" s="97"/>
      <c r="G11" s="97"/>
      <c r="H11" s="97"/>
      <c r="I11" s="97"/>
      <c r="J11" s="97"/>
    </row>
    <row r="12" spans="1:10" x14ac:dyDescent="0.25">
      <c r="A12" s="119" t="s">
        <v>7</v>
      </c>
      <c r="B12" s="119"/>
      <c r="C12" s="119"/>
      <c r="D12" s="119"/>
      <c r="E12" s="119"/>
      <c r="F12" s="119"/>
      <c r="G12" s="119"/>
      <c r="H12" s="119"/>
      <c r="I12" s="119"/>
      <c r="J12" s="119"/>
    </row>
    <row r="13" spans="1:10" x14ac:dyDescent="0.25">
      <c r="A13" s="4" t="s">
        <v>8</v>
      </c>
      <c r="B13" s="4">
        <v>1</v>
      </c>
      <c r="C13" s="125" t="s">
        <v>9</v>
      </c>
      <c r="D13" s="126"/>
      <c r="E13" s="100">
        <v>0.2</v>
      </c>
      <c r="F13" s="100"/>
      <c r="G13" s="100"/>
      <c r="H13" s="83">
        <f>E13*E9</f>
        <v>415.99685399999998</v>
      </c>
      <c r="I13" s="83"/>
      <c r="J13" s="83"/>
    </row>
    <row r="14" spans="1:10" x14ac:dyDescent="0.25">
      <c r="A14" s="1" t="s">
        <v>8</v>
      </c>
      <c r="B14" s="1">
        <v>2</v>
      </c>
      <c r="C14" s="72" t="s">
        <v>10</v>
      </c>
      <c r="D14" s="73"/>
      <c r="E14" s="82">
        <v>0.08</v>
      </c>
      <c r="F14" s="82"/>
      <c r="G14" s="82"/>
      <c r="H14" s="83">
        <f>E14*E9</f>
        <v>166.39874159999999</v>
      </c>
      <c r="I14" s="83"/>
      <c r="J14" s="83"/>
    </row>
    <row r="15" spans="1:10" x14ac:dyDescent="0.25">
      <c r="A15" s="1" t="s">
        <v>8</v>
      </c>
      <c r="B15" s="1">
        <v>3</v>
      </c>
      <c r="C15" s="72" t="s">
        <v>11</v>
      </c>
      <c r="D15" s="73"/>
      <c r="E15" s="82">
        <v>1.4999999999999999E-2</v>
      </c>
      <c r="F15" s="82"/>
      <c r="G15" s="82"/>
      <c r="H15" s="83">
        <f>E15*E9</f>
        <v>31.199764049999999</v>
      </c>
      <c r="I15" s="83"/>
      <c r="J15" s="83"/>
    </row>
    <row r="16" spans="1:10" x14ac:dyDescent="0.25">
      <c r="A16" s="1" t="s">
        <v>8</v>
      </c>
      <c r="B16" s="1">
        <v>4</v>
      </c>
      <c r="C16" s="72" t="s">
        <v>12</v>
      </c>
      <c r="D16" s="73"/>
      <c r="E16" s="82">
        <v>0.01</v>
      </c>
      <c r="F16" s="82"/>
      <c r="G16" s="82"/>
      <c r="H16" s="83">
        <f>E16*E9</f>
        <v>20.799842699999999</v>
      </c>
      <c r="I16" s="83"/>
      <c r="J16" s="83"/>
    </row>
    <row r="17" spans="1:10" x14ac:dyDescent="0.25">
      <c r="A17" s="1" t="s">
        <v>8</v>
      </c>
      <c r="B17" s="1">
        <v>5</v>
      </c>
      <c r="C17" s="72" t="s">
        <v>13</v>
      </c>
      <c r="D17" s="73"/>
      <c r="E17" s="82">
        <v>2E-3</v>
      </c>
      <c r="F17" s="82"/>
      <c r="G17" s="82"/>
      <c r="H17" s="83">
        <f>E17*E9</f>
        <v>4.1599685399999995</v>
      </c>
      <c r="I17" s="83"/>
      <c r="J17" s="83"/>
    </row>
    <row r="18" spans="1:10" x14ac:dyDescent="0.25">
      <c r="A18" s="1" t="s">
        <v>8</v>
      </c>
      <c r="B18" s="1">
        <v>6</v>
      </c>
      <c r="C18" s="72" t="s">
        <v>14</v>
      </c>
      <c r="D18" s="73"/>
      <c r="E18" s="82">
        <v>6.0000000000000001E-3</v>
      </c>
      <c r="F18" s="82"/>
      <c r="G18" s="82"/>
      <c r="H18" s="83">
        <f>E18*E9</f>
        <v>12.47990562</v>
      </c>
      <c r="I18" s="83"/>
      <c r="J18" s="83"/>
    </row>
    <row r="19" spans="1:10" x14ac:dyDescent="0.25">
      <c r="A19" s="1" t="s">
        <v>8</v>
      </c>
      <c r="B19" s="1">
        <v>7</v>
      </c>
      <c r="C19" s="72" t="s">
        <v>15</v>
      </c>
      <c r="D19" s="73"/>
      <c r="E19" s="82">
        <v>2.5000000000000001E-2</v>
      </c>
      <c r="F19" s="82"/>
      <c r="G19" s="82"/>
      <c r="H19" s="83">
        <f>E19*E9</f>
        <v>51.999606749999998</v>
      </c>
      <c r="I19" s="83"/>
      <c r="J19" s="83"/>
    </row>
    <row r="20" spans="1:10" x14ac:dyDescent="0.25">
      <c r="A20" s="68" t="s">
        <v>16</v>
      </c>
      <c r="B20" s="68"/>
      <c r="C20" s="68"/>
      <c r="D20" s="68"/>
      <c r="E20" s="69">
        <f>SUM(E13:G19)</f>
        <v>0.33800000000000008</v>
      </c>
      <c r="F20" s="70"/>
      <c r="G20" s="71"/>
      <c r="H20" s="65">
        <f>SUM(H13:J19)</f>
        <v>703.03468325999995</v>
      </c>
      <c r="I20" s="65"/>
      <c r="J20" s="65"/>
    </row>
    <row r="21" spans="1:10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</row>
    <row r="22" spans="1:10" x14ac:dyDescent="0.25">
      <c r="A22" s="119" t="s">
        <v>17</v>
      </c>
      <c r="B22" s="119"/>
      <c r="C22" s="119"/>
      <c r="D22" s="119"/>
      <c r="E22" s="119"/>
      <c r="F22" s="119"/>
      <c r="G22" s="119"/>
      <c r="H22" s="119"/>
      <c r="I22" s="119"/>
      <c r="J22" s="119"/>
    </row>
    <row r="23" spans="1:10" x14ac:dyDescent="0.25">
      <c r="A23" s="4" t="s">
        <v>18</v>
      </c>
      <c r="B23" s="4">
        <v>1</v>
      </c>
      <c r="C23" s="125" t="s">
        <v>19</v>
      </c>
      <c r="D23" s="126"/>
      <c r="E23" s="100">
        <v>8.3330000000000001E-2</v>
      </c>
      <c r="F23" s="100"/>
      <c r="G23" s="100"/>
      <c r="H23" s="83">
        <f>E23*E9</f>
        <v>173.32508921909999</v>
      </c>
      <c r="I23" s="83"/>
      <c r="J23" s="83"/>
    </row>
    <row r="24" spans="1:10" x14ac:dyDescent="0.25">
      <c r="A24" s="4" t="s">
        <v>18</v>
      </c>
      <c r="B24" s="1">
        <v>2</v>
      </c>
      <c r="C24" s="72" t="s">
        <v>20</v>
      </c>
      <c r="D24" s="73"/>
      <c r="E24" s="82">
        <v>0.11111</v>
      </c>
      <c r="F24" s="82"/>
      <c r="G24" s="82"/>
      <c r="H24" s="83">
        <f>E24*E9</f>
        <v>231.10705223969998</v>
      </c>
      <c r="I24" s="83"/>
      <c r="J24" s="83"/>
    </row>
    <row r="25" spans="1:10" x14ac:dyDescent="0.25">
      <c r="A25" s="4" t="s">
        <v>18</v>
      </c>
      <c r="B25" s="1">
        <v>3</v>
      </c>
      <c r="C25" s="72" t="s">
        <v>21</v>
      </c>
      <c r="D25" s="73"/>
      <c r="E25" s="82">
        <v>1.9439999999999999E-2</v>
      </c>
      <c r="F25" s="82"/>
      <c r="G25" s="82"/>
      <c r="H25" s="83">
        <f>E25*E9</f>
        <v>40.434894208799996</v>
      </c>
      <c r="I25" s="83"/>
      <c r="J25" s="83"/>
    </row>
    <row r="26" spans="1:10" x14ac:dyDescent="0.25">
      <c r="A26" s="4" t="s">
        <v>18</v>
      </c>
      <c r="B26" s="1">
        <v>4</v>
      </c>
      <c r="C26" s="72" t="s">
        <v>22</v>
      </c>
      <c r="D26" s="73"/>
      <c r="E26" s="82">
        <v>1.389E-2</v>
      </c>
      <c r="F26" s="82"/>
      <c r="G26" s="82"/>
      <c r="H26" s="83">
        <f>E26*E9</f>
        <v>28.890981510299998</v>
      </c>
      <c r="I26" s="83"/>
      <c r="J26" s="83"/>
    </row>
    <row r="27" spans="1:10" x14ac:dyDescent="0.25">
      <c r="A27" s="4" t="s">
        <v>18</v>
      </c>
      <c r="B27" s="1">
        <v>5</v>
      </c>
      <c r="C27" s="72" t="s">
        <v>23</v>
      </c>
      <c r="D27" s="73"/>
      <c r="E27" s="82">
        <v>3.3300000000000001E-3</v>
      </c>
      <c r="F27" s="82"/>
      <c r="G27" s="82"/>
      <c r="H27" s="83">
        <f>E27*E9</f>
        <v>6.9263476190999995</v>
      </c>
      <c r="I27" s="83"/>
      <c r="J27" s="83"/>
    </row>
    <row r="28" spans="1:10" x14ac:dyDescent="0.25">
      <c r="A28" s="4" t="s">
        <v>18</v>
      </c>
      <c r="B28" s="1">
        <v>6</v>
      </c>
      <c r="C28" s="72" t="s">
        <v>24</v>
      </c>
      <c r="D28" s="73"/>
      <c r="E28" s="82">
        <v>2.7799999999999999E-3</v>
      </c>
      <c r="F28" s="82"/>
      <c r="G28" s="82"/>
      <c r="H28" s="83">
        <f>E28*E9</f>
        <v>5.7823562705999993</v>
      </c>
      <c r="I28" s="83"/>
      <c r="J28" s="83"/>
    </row>
    <row r="29" spans="1:10" x14ac:dyDescent="0.25">
      <c r="A29" s="4" t="s">
        <v>18</v>
      </c>
      <c r="B29" s="1">
        <v>7</v>
      </c>
      <c r="C29" s="72" t="s">
        <v>25</v>
      </c>
      <c r="D29" s="73"/>
      <c r="E29" s="82">
        <v>7.3999999999999999E-4</v>
      </c>
      <c r="F29" s="82"/>
      <c r="G29" s="82"/>
      <c r="H29" s="83">
        <f>E29*E9</f>
        <v>1.5391883598</v>
      </c>
      <c r="I29" s="83"/>
      <c r="J29" s="83"/>
    </row>
    <row r="30" spans="1:10" x14ac:dyDescent="0.25">
      <c r="A30" s="5" t="s">
        <v>18</v>
      </c>
      <c r="B30" s="5">
        <v>8</v>
      </c>
      <c r="C30" s="72" t="s">
        <v>26</v>
      </c>
      <c r="D30" s="127"/>
      <c r="E30" s="128">
        <v>2.1000000000000001E-4</v>
      </c>
      <c r="F30" s="129"/>
      <c r="G30" s="130"/>
      <c r="H30" s="83">
        <f>E30*E9</f>
        <v>0.43679669669999999</v>
      </c>
      <c r="I30" s="83"/>
      <c r="J30" s="83"/>
    </row>
    <row r="31" spans="1:10" x14ac:dyDescent="0.25">
      <c r="A31" s="68" t="s">
        <v>27</v>
      </c>
      <c r="B31" s="68"/>
      <c r="C31" s="68"/>
      <c r="D31" s="68"/>
      <c r="E31" s="69">
        <f>SUM(E23:G30)</f>
        <v>0.23483000000000001</v>
      </c>
      <c r="F31" s="70"/>
      <c r="G31" s="71"/>
      <c r="H31" s="65">
        <f>SUM(H23:J30)</f>
        <v>488.44270612409997</v>
      </c>
      <c r="I31" s="65"/>
      <c r="J31" s="65"/>
    </row>
    <row r="32" spans="1:10" x14ac:dyDescent="0.25">
      <c r="E32" s="6"/>
      <c r="F32" s="6"/>
      <c r="G32" s="6"/>
      <c r="H32" s="16"/>
      <c r="I32" s="16"/>
      <c r="J32" s="16"/>
    </row>
    <row r="33" spans="1:10" x14ac:dyDescent="0.25">
      <c r="A33" s="119" t="s">
        <v>32</v>
      </c>
      <c r="B33" s="119"/>
      <c r="C33" s="119"/>
      <c r="D33" s="119"/>
      <c r="E33" s="119"/>
      <c r="F33" s="119"/>
      <c r="G33" s="119"/>
      <c r="H33" s="119"/>
      <c r="I33" s="119"/>
      <c r="J33" s="119"/>
    </row>
    <row r="34" spans="1:10" x14ac:dyDescent="0.25">
      <c r="A34" s="4" t="s">
        <v>37</v>
      </c>
      <c r="B34" s="4">
        <v>1</v>
      </c>
      <c r="C34" s="125" t="s">
        <v>28</v>
      </c>
      <c r="D34" s="126"/>
      <c r="E34" s="100">
        <v>4.1700000000000001E-3</v>
      </c>
      <c r="F34" s="100"/>
      <c r="G34" s="100"/>
      <c r="H34" s="83">
        <f>E34*E9</f>
        <v>8.6735344058999999</v>
      </c>
      <c r="I34" s="83"/>
      <c r="J34" s="83"/>
    </row>
    <row r="35" spans="1:10" x14ac:dyDescent="0.25">
      <c r="A35" s="4" t="s">
        <v>37</v>
      </c>
      <c r="B35" s="1">
        <v>2</v>
      </c>
      <c r="C35" s="72" t="s">
        <v>29</v>
      </c>
      <c r="D35" s="73"/>
      <c r="E35" s="82">
        <v>1.67E-3</v>
      </c>
      <c r="F35" s="82"/>
      <c r="G35" s="82"/>
      <c r="H35" s="83">
        <f>E35*E9</f>
        <v>3.4735737309000001</v>
      </c>
      <c r="I35" s="83"/>
      <c r="J35" s="83"/>
    </row>
    <row r="36" spans="1:10" ht="60" customHeight="1" x14ac:dyDescent="0.25">
      <c r="A36" s="4" t="s">
        <v>37</v>
      </c>
      <c r="B36" s="1">
        <v>3</v>
      </c>
      <c r="C36" s="120" t="s">
        <v>30</v>
      </c>
      <c r="D36" s="121"/>
      <c r="E36" s="82">
        <v>3.2000000000000001E-2</v>
      </c>
      <c r="F36" s="82"/>
      <c r="G36" s="82"/>
      <c r="H36" s="83">
        <f>E36*E9</f>
        <v>66.559496639999992</v>
      </c>
      <c r="I36" s="83"/>
      <c r="J36" s="83"/>
    </row>
    <row r="37" spans="1:10" ht="56.25" customHeight="1" x14ac:dyDescent="0.25">
      <c r="A37" s="4" t="s">
        <v>37</v>
      </c>
      <c r="B37" s="1">
        <v>4</v>
      </c>
      <c r="C37" s="74" t="s">
        <v>31</v>
      </c>
      <c r="D37" s="75"/>
      <c r="E37" s="82">
        <v>8.0000000000000002E-3</v>
      </c>
      <c r="F37" s="82"/>
      <c r="G37" s="82"/>
      <c r="H37" s="83">
        <f>E37*E9</f>
        <v>16.639874159999998</v>
      </c>
      <c r="I37" s="83"/>
      <c r="J37" s="83"/>
    </row>
    <row r="38" spans="1:10" x14ac:dyDescent="0.25">
      <c r="A38" s="68" t="s">
        <v>33</v>
      </c>
      <c r="B38" s="68"/>
      <c r="C38" s="68"/>
      <c r="D38" s="68"/>
      <c r="E38" s="69">
        <f>SUM(E34:G37)</f>
        <v>4.5839999999999999E-2</v>
      </c>
      <c r="F38" s="70"/>
      <c r="G38" s="71"/>
      <c r="H38" s="65">
        <f>SUM(H34:J37)</f>
        <v>95.346478936799997</v>
      </c>
      <c r="I38" s="65"/>
      <c r="J38" s="65"/>
    </row>
    <row r="39" spans="1:10" x14ac:dyDescent="0.25">
      <c r="E39" s="6"/>
      <c r="F39" s="6"/>
      <c r="G39" s="6"/>
      <c r="H39" s="16"/>
      <c r="I39" s="16"/>
      <c r="J39" s="16"/>
    </row>
    <row r="40" spans="1:10" x14ac:dyDescent="0.25">
      <c r="A40" s="119" t="s">
        <v>34</v>
      </c>
      <c r="B40" s="119"/>
      <c r="C40" s="119"/>
      <c r="D40" s="119"/>
      <c r="E40" s="119"/>
      <c r="F40" s="119"/>
      <c r="G40" s="119"/>
      <c r="H40" s="119"/>
      <c r="I40" s="119"/>
      <c r="J40" s="119"/>
    </row>
    <row r="41" spans="1:10" ht="56.25" customHeight="1" x14ac:dyDescent="0.25">
      <c r="A41" s="7" t="s">
        <v>38</v>
      </c>
      <c r="B41" s="7">
        <v>1</v>
      </c>
      <c r="C41" s="120" t="s">
        <v>35</v>
      </c>
      <c r="D41" s="121"/>
      <c r="E41" s="122">
        <v>8.8770000000000002E-2</v>
      </c>
      <c r="F41" s="123"/>
      <c r="G41" s="124"/>
      <c r="H41" s="83">
        <f>E41*E9</f>
        <v>184.64020364789999</v>
      </c>
      <c r="I41" s="83"/>
      <c r="J41" s="83"/>
    </row>
    <row r="42" spans="1:10" x14ac:dyDescent="0.25">
      <c r="A42" s="68" t="s">
        <v>36</v>
      </c>
      <c r="B42" s="68"/>
      <c r="C42" s="68"/>
      <c r="D42" s="68"/>
      <c r="E42" s="69">
        <f>SUM(E41:G41)</f>
        <v>8.8770000000000002E-2</v>
      </c>
      <c r="F42" s="70"/>
      <c r="G42" s="71"/>
      <c r="H42" s="65">
        <f>H41</f>
        <v>184.64020364789999</v>
      </c>
      <c r="I42" s="65"/>
      <c r="J42" s="65"/>
    </row>
    <row r="43" spans="1:10" x14ac:dyDescent="0.25">
      <c r="E43" s="6"/>
      <c r="F43" s="6"/>
      <c r="G43" s="6"/>
      <c r="H43" s="16"/>
      <c r="I43" s="16"/>
      <c r="J43" s="16"/>
    </row>
    <row r="44" spans="1:10" x14ac:dyDescent="0.25">
      <c r="A44" s="119" t="s">
        <v>39</v>
      </c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 ht="61.5" customHeight="1" x14ac:dyDescent="0.25">
      <c r="A45" s="4" t="s">
        <v>40</v>
      </c>
      <c r="B45" s="4">
        <v>1</v>
      </c>
      <c r="C45" s="98" t="s">
        <v>42</v>
      </c>
      <c r="D45" s="99"/>
      <c r="E45" s="100">
        <v>3.3E-4</v>
      </c>
      <c r="F45" s="100"/>
      <c r="G45" s="100"/>
      <c r="H45" s="83">
        <f>E45*E9</f>
        <v>0.68639480909999995</v>
      </c>
      <c r="I45" s="83"/>
      <c r="J45" s="83"/>
    </row>
    <row r="46" spans="1:10" ht="90" customHeight="1" x14ac:dyDescent="0.25">
      <c r="A46" s="4" t="s">
        <v>40</v>
      </c>
      <c r="B46" s="1">
        <v>2</v>
      </c>
      <c r="C46" s="74" t="s">
        <v>43</v>
      </c>
      <c r="D46" s="75"/>
      <c r="E46" s="82">
        <v>2.5999999999999998E-4</v>
      </c>
      <c r="F46" s="82"/>
      <c r="G46" s="82"/>
      <c r="H46" s="83">
        <f>E46*E9</f>
        <v>0.54079591019999995</v>
      </c>
      <c r="I46" s="83"/>
      <c r="J46" s="83"/>
    </row>
    <row r="47" spans="1:10" x14ac:dyDescent="0.25">
      <c r="A47" s="68" t="s">
        <v>41</v>
      </c>
      <c r="B47" s="68"/>
      <c r="C47" s="68"/>
      <c r="D47" s="68"/>
      <c r="E47" s="69">
        <f>SUM(E45:G46)</f>
        <v>5.9000000000000003E-4</v>
      </c>
      <c r="F47" s="70"/>
      <c r="G47" s="71"/>
      <c r="H47" s="65">
        <f>SUM(H45:J46)</f>
        <v>1.2271907192999998</v>
      </c>
      <c r="I47" s="65"/>
      <c r="J47" s="65"/>
    </row>
    <row r="48" spans="1:10" x14ac:dyDescent="0.25">
      <c r="E48" s="6"/>
      <c r="F48" s="6"/>
      <c r="G48" s="6"/>
      <c r="H48" s="16"/>
      <c r="I48" s="16"/>
      <c r="J48" s="16"/>
    </row>
    <row r="49" spans="1:10" x14ac:dyDescent="0.25">
      <c r="A49" s="119" t="s">
        <v>44</v>
      </c>
      <c r="B49" s="119"/>
      <c r="C49" s="119"/>
      <c r="D49" s="119"/>
      <c r="E49" s="119"/>
      <c r="F49" s="119"/>
      <c r="G49" s="119"/>
      <c r="H49" s="119"/>
      <c r="I49" s="119"/>
      <c r="J49" s="119"/>
    </row>
    <row r="50" spans="1:10" ht="75" customHeight="1" x14ac:dyDescent="0.25">
      <c r="A50" s="4" t="s">
        <v>56</v>
      </c>
      <c r="B50" s="4">
        <v>1</v>
      </c>
      <c r="C50" s="98" t="s">
        <v>45</v>
      </c>
      <c r="D50" s="99"/>
      <c r="E50" s="100">
        <v>2.7299999999999998E-3</v>
      </c>
      <c r="F50" s="100"/>
      <c r="G50" s="100"/>
      <c r="H50" s="83">
        <f t="shared" ref="H50" si="0">E50*E9</f>
        <v>5.6783570570999995</v>
      </c>
      <c r="I50" s="83"/>
      <c r="J50" s="83"/>
    </row>
    <row r="51" spans="1:10" x14ac:dyDescent="0.25">
      <c r="A51" s="68" t="s">
        <v>57</v>
      </c>
      <c r="B51" s="68"/>
      <c r="C51" s="68"/>
      <c r="D51" s="68"/>
      <c r="E51" s="69">
        <f>SUM(E50:G50)</f>
        <v>2.7299999999999998E-3</v>
      </c>
      <c r="F51" s="70"/>
      <c r="G51" s="71"/>
      <c r="H51" s="65">
        <f>H50</f>
        <v>5.6783570570999995</v>
      </c>
      <c r="I51" s="65"/>
      <c r="J51" s="65"/>
    </row>
    <row r="52" spans="1:10" x14ac:dyDescent="0.25">
      <c r="E52" s="6"/>
      <c r="F52" s="6"/>
      <c r="G52" s="6"/>
      <c r="H52" s="16"/>
      <c r="I52" s="16"/>
      <c r="J52" s="16"/>
    </row>
    <row r="53" spans="1:10" x14ac:dyDescent="0.25">
      <c r="A53" s="68" t="s">
        <v>46</v>
      </c>
      <c r="B53" s="68"/>
      <c r="C53" s="68"/>
      <c r="D53" s="68"/>
      <c r="E53" s="69">
        <v>0.75077000000000005</v>
      </c>
      <c r="F53" s="70"/>
      <c r="G53" s="71"/>
      <c r="H53" s="65">
        <f>SUM(H51,H47,H42,H38,H31,H20)</f>
        <v>1478.3696197452</v>
      </c>
      <c r="I53" s="65"/>
      <c r="J53" s="65"/>
    </row>
    <row r="54" spans="1:10" x14ac:dyDescent="0.25">
      <c r="E54" s="6"/>
      <c r="F54" s="6"/>
      <c r="G54" s="6"/>
      <c r="H54" s="16"/>
      <c r="I54" s="16"/>
      <c r="J54" s="16"/>
    </row>
    <row r="55" spans="1:10" x14ac:dyDescent="0.25">
      <c r="A55" s="68" t="s">
        <v>47</v>
      </c>
      <c r="B55" s="68"/>
      <c r="C55" s="68"/>
      <c r="D55" s="68"/>
      <c r="E55" s="69">
        <v>0.75077000000000005</v>
      </c>
      <c r="F55" s="70"/>
      <c r="G55" s="71"/>
      <c r="H55" s="65">
        <f>E9+H53</f>
        <v>3558.3538897451999</v>
      </c>
      <c r="I55" s="65"/>
      <c r="J55" s="65"/>
    </row>
    <row r="56" spans="1:10" x14ac:dyDescent="0.25">
      <c r="E56" s="6"/>
      <c r="F56" s="6"/>
      <c r="G56" s="6"/>
      <c r="H56" s="16"/>
      <c r="I56" s="16"/>
      <c r="J56" s="16"/>
    </row>
    <row r="57" spans="1:10" x14ac:dyDescent="0.25">
      <c r="A57" s="97" t="s">
        <v>48</v>
      </c>
      <c r="B57" s="97"/>
      <c r="C57" s="97"/>
      <c r="D57" s="97"/>
      <c r="E57" s="97"/>
      <c r="F57" s="97"/>
      <c r="G57" s="97"/>
      <c r="H57" s="97"/>
      <c r="I57" s="97"/>
      <c r="J57" s="97"/>
    </row>
    <row r="58" spans="1:10" x14ac:dyDescent="0.25">
      <c r="A58" s="101" t="s">
        <v>49</v>
      </c>
      <c r="B58" s="102"/>
      <c r="C58" s="102"/>
      <c r="D58" s="102"/>
      <c r="E58" s="102"/>
      <c r="F58" s="102"/>
      <c r="G58" s="103"/>
      <c r="H58" s="104">
        <v>27.83</v>
      </c>
      <c r="I58" s="104"/>
      <c r="J58" s="104"/>
    </row>
    <row r="59" spans="1:10" x14ac:dyDescent="0.25">
      <c r="A59" s="101" t="s">
        <v>50</v>
      </c>
      <c r="B59" s="102"/>
      <c r="C59" s="102"/>
      <c r="D59" s="102"/>
      <c r="E59" s="102"/>
      <c r="F59" s="102"/>
      <c r="G59" s="103"/>
      <c r="H59" s="104">
        <v>429.16</v>
      </c>
      <c r="I59" s="104"/>
      <c r="J59" s="104"/>
    </row>
    <row r="60" spans="1:10" x14ac:dyDescent="0.25">
      <c r="A60" s="105" t="s">
        <v>53</v>
      </c>
      <c r="B60" s="106"/>
      <c r="C60" s="106"/>
      <c r="D60" s="107"/>
      <c r="E60" s="108" t="s">
        <v>54</v>
      </c>
      <c r="F60" s="109"/>
      <c r="G60" s="110"/>
      <c r="H60" s="111">
        <f>22*2*(3+2)</f>
        <v>220</v>
      </c>
      <c r="I60" s="112"/>
      <c r="J60" s="113"/>
    </row>
    <row r="61" spans="1:10" x14ac:dyDescent="0.25">
      <c r="A61" s="114" t="s">
        <v>51</v>
      </c>
      <c r="B61" s="115"/>
      <c r="C61" s="115"/>
      <c r="D61" s="116"/>
      <c r="E61" s="117">
        <v>5.7841299999999998E-2</v>
      </c>
      <c r="F61" s="118"/>
      <c r="G61" s="118"/>
      <c r="H61" s="104">
        <v>-253.42</v>
      </c>
      <c r="I61" s="104"/>
      <c r="J61" s="104"/>
    </row>
    <row r="62" spans="1:10" x14ac:dyDescent="0.25">
      <c r="A62" s="84" t="s">
        <v>52</v>
      </c>
      <c r="B62" s="85"/>
      <c r="C62" s="85"/>
      <c r="D62" s="85"/>
      <c r="E62" s="85"/>
      <c r="F62" s="85"/>
      <c r="G62" s="86"/>
      <c r="H62" s="90">
        <f>SUM(H58:J61)</f>
        <v>423.57000000000005</v>
      </c>
      <c r="I62" s="90"/>
      <c r="J62" s="90"/>
    </row>
    <row r="63" spans="1:10" x14ac:dyDescent="0.25">
      <c r="E63" s="6"/>
      <c r="F63" s="6"/>
      <c r="G63" s="6"/>
      <c r="H63" s="16"/>
      <c r="I63" s="16"/>
      <c r="J63" s="16"/>
    </row>
    <row r="64" spans="1:10" x14ac:dyDescent="0.25">
      <c r="A64" s="84" t="s">
        <v>55</v>
      </c>
      <c r="B64" s="85"/>
      <c r="C64" s="85"/>
      <c r="D64" s="85"/>
      <c r="E64" s="85"/>
      <c r="F64" s="85"/>
      <c r="G64" s="86"/>
      <c r="H64" s="90">
        <f>H55+H62</f>
        <v>3981.9238897452001</v>
      </c>
      <c r="I64" s="90"/>
      <c r="J64" s="90"/>
    </row>
    <row r="65" spans="1:10" x14ac:dyDescent="0.25">
      <c r="E65" s="6"/>
      <c r="F65" s="6"/>
      <c r="G65" s="6"/>
      <c r="H65" s="16"/>
      <c r="I65" s="16"/>
      <c r="J65" s="16"/>
    </row>
    <row r="66" spans="1:10" x14ac:dyDescent="0.25">
      <c r="A66" s="97" t="s">
        <v>58</v>
      </c>
      <c r="B66" s="97"/>
      <c r="C66" s="97"/>
      <c r="D66" s="97"/>
      <c r="E66" s="97"/>
      <c r="F66" s="97"/>
      <c r="G66" s="97"/>
      <c r="H66" s="97"/>
      <c r="I66" s="97"/>
      <c r="J66" s="97"/>
    </row>
    <row r="67" spans="1:10" x14ac:dyDescent="0.25">
      <c r="A67" s="72">
        <v>1</v>
      </c>
      <c r="B67" s="73"/>
      <c r="C67" s="98" t="s">
        <v>59</v>
      </c>
      <c r="D67" s="99"/>
      <c r="E67" s="100">
        <v>0.05</v>
      </c>
      <c r="F67" s="100"/>
      <c r="G67" s="100"/>
      <c r="H67" s="83">
        <f>E67*H64</f>
        <v>199.09619448726002</v>
      </c>
      <c r="I67" s="83"/>
      <c r="J67" s="83"/>
    </row>
    <row r="68" spans="1:10" x14ac:dyDescent="0.25">
      <c r="A68" s="72">
        <v>2</v>
      </c>
      <c r="B68" s="73"/>
      <c r="C68" s="74" t="s">
        <v>60</v>
      </c>
      <c r="D68" s="75"/>
      <c r="E68" s="82">
        <v>0.1</v>
      </c>
      <c r="F68" s="82"/>
      <c r="G68" s="82"/>
      <c r="H68" s="83">
        <f>E68*H64</f>
        <v>398.19238897452004</v>
      </c>
      <c r="I68" s="83"/>
      <c r="J68" s="83"/>
    </row>
    <row r="69" spans="1:10" x14ac:dyDescent="0.25">
      <c r="A69" s="84" t="s">
        <v>61</v>
      </c>
      <c r="B69" s="85"/>
      <c r="C69" s="85"/>
      <c r="D69" s="85"/>
      <c r="E69" s="85"/>
      <c r="F69" s="85"/>
      <c r="G69" s="86"/>
      <c r="H69" s="87">
        <f>SUM(H67:J68)</f>
        <v>597.28858346178004</v>
      </c>
      <c r="I69" s="88"/>
      <c r="J69" s="89"/>
    </row>
    <row r="70" spans="1:10" x14ac:dyDescent="0.25">
      <c r="A70" s="72">
        <v>3</v>
      </c>
      <c r="B70" s="73"/>
      <c r="C70" s="74" t="s">
        <v>62</v>
      </c>
      <c r="D70" s="75"/>
      <c r="E70" s="76">
        <v>0.05</v>
      </c>
      <c r="F70" s="77"/>
      <c r="G70" s="78"/>
      <c r="H70" s="79">
        <f>E70*H64</f>
        <v>199.09619448726002</v>
      </c>
      <c r="I70" s="80"/>
      <c r="J70" s="81"/>
    </row>
    <row r="71" spans="1:10" x14ac:dyDescent="0.25">
      <c r="A71" s="72">
        <v>4</v>
      </c>
      <c r="B71" s="73"/>
      <c r="C71" s="74" t="s">
        <v>63</v>
      </c>
      <c r="D71" s="75"/>
      <c r="E71" s="76">
        <v>0.03</v>
      </c>
      <c r="F71" s="77"/>
      <c r="G71" s="78"/>
      <c r="H71" s="79">
        <f>E71*H64</f>
        <v>119.457716692356</v>
      </c>
      <c r="I71" s="80"/>
      <c r="J71" s="81"/>
    </row>
    <row r="72" spans="1:10" x14ac:dyDescent="0.25">
      <c r="A72" s="72">
        <v>5</v>
      </c>
      <c r="B72" s="73"/>
      <c r="C72" s="74" t="s">
        <v>64</v>
      </c>
      <c r="D72" s="75"/>
      <c r="E72" s="76">
        <v>6.4999999999999997E-3</v>
      </c>
      <c r="F72" s="77"/>
      <c r="G72" s="78"/>
      <c r="H72" s="79">
        <f>E72*H64</f>
        <v>25.8825052833438</v>
      </c>
      <c r="I72" s="80"/>
      <c r="J72" s="81"/>
    </row>
    <row r="73" spans="1:10" x14ac:dyDescent="0.25">
      <c r="A73" s="68" t="s">
        <v>65</v>
      </c>
      <c r="B73" s="68"/>
      <c r="C73" s="68"/>
      <c r="D73" s="68"/>
      <c r="E73" s="69">
        <f>SUM(E70:G72)</f>
        <v>8.6500000000000007E-2</v>
      </c>
      <c r="F73" s="70"/>
      <c r="G73" s="71"/>
      <c r="H73" s="65">
        <f>SUM(H70:J72)</f>
        <v>344.43641646295981</v>
      </c>
      <c r="I73" s="65"/>
      <c r="J73" s="65"/>
    </row>
    <row r="74" spans="1:10" x14ac:dyDescent="0.25">
      <c r="E74" s="6"/>
      <c r="F74" s="6"/>
      <c r="G74" s="6"/>
      <c r="H74" s="16"/>
      <c r="I74" s="16"/>
      <c r="J74" s="16"/>
    </row>
    <row r="75" spans="1:10" x14ac:dyDescent="0.25">
      <c r="A75" s="68" t="s">
        <v>66</v>
      </c>
      <c r="B75" s="68"/>
      <c r="C75" s="68"/>
      <c r="D75" s="68"/>
      <c r="E75" s="69">
        <f>SUM(E67:G68,E70:G72)</f>
        <v>0.23650000000000002</v>
      </c>
      <c r="F75" s="70"/>
      <c r="G75" s="71"/>
      <c r="H75" s="65">
        <f>H73+H69</f>
        <v>941.7249999247399</v>
      </c>
      <c r="I75" s="65"/>
      <c r="J75" s="65"/>
    </row>
    <row r="76" spans="1:10" x14ac:dyDescent="0.25">
      <c r="E76" s="6"/>
      <c r="F76" s="6"/>
      <c r="G76" s="6"/>
      <c r="H76" s="16"/>
      <c r="I76" s="16"/>
      <c r="J76" s="16"/>
    </row>
    <row r="77" spans="1:10" x14ac:dyDescent="0.25">
      <c r="A77" s="62" t="s">
        <v>67</v>
      </c>
      <c r="B77" s="63"/>
      <c r="C77" s="63"/>
      <c r="D77" s="63"/>
      <c r="E77" s="63"/>
      <c r="F77" s="63"/>
      <c r="G77" s="64"/>
      <c r="H77" s="65">
        <f>H75+H64</f>
        <v>4923.6488896699402</v>
      </c>
      <c r="I77" s="65"/>
      <c r="J77" s="65"/>
    </row>
    <row r="78" spans="1:10" x14ac:dyDescent="0.25">
      <c r="E78" s="6"/>
      <c r="F78" s="6"/>
      <c r="G78" s="6"/>
      <c r="H78" s="16"/>
      <c r="I78" s="16"/>
      <c r="J78" s="16"/>
    </row>
    <row r="79" spans="1:10" x14ac:dyDescent="0.25">
      <c r="A79" s="62" t="s">
        <v>68</v>
      </c>
      <c r="B79" s="63"/>
      <c r="C79" s="64"/>
      <c r="D79" s="9" t="s">
        <v>69</v>
      </c>
      <c r="E79" s="62">
        <v>5</v>
      </c>
      <c r="F79" s="63"/>
      <c r="G79" s="64"/>
      <c r="H79" s="65">
        <f>E79*H77</f>
        <v>24618.244448349702</v>
      </c>
      <c r="I79" s="65"/>
      <c r="J79" s="65"/>
    </row>
  </sheetData>
  <mergeCells count="165">
    <mergeCell ref="B2:J2"/>
    <mergeCell ref="A3:J3"/>
    <mergeCell ref="A4:D4"/>
    <mergeCell ref="E4:J4"/>
    <mergeCell ref="A5:J5"/>
    <mergeCell ref="A6:D6"/>
    <mergeCell ref="E6:J6"/>
    <mergeCell ref="A7:D7"/>
    <mergeCell ref="E7:J7"/>
    <mergeCell ref="A12:J12"/>
    <mergeCell ref="C13:D13"/>
    <mergeCell ref="E13:G13"/>
    <mergeCell ref="H13:J13"/>
    <mergeCell ref="C14:D14"/>
    <mergeCell ref="E14:G14"/>
    <mergeCell ref="H14:J14"/>
    <mergeCell ref="A8:D8"/>
    <mergeCell ref="E8:J8"/>
    <mergeCell ref="A9:D9"/>
    <mergeCell ref="E9:J9"/>
    <mergeCell ref="A10:J10"/>
    <mergeCell ref="A11:J11"/>
    <mergeCell ref="C17:D17"/>
    <mergeCell ref="E17:G17"/>
    <mergeCell ref="H17:J17"/>
    <mergeCell ref="C18:D18"/>
    <mergeCell ref="E18:G18"/>
    <mergeCell ref="H18:J18"/>
    <mergeCell ref="C15:D15"/>
    <mergeCell ref="E15:G15"/>
    <mergeCell ref="H15:J15"/>
    <mergeCell ref="C16:D16"/>
    <mergeCell ref="E16:G16"/>
    <mergeCell ref="H16:J16"/>
    <mergeCell ref="A21:J21"/>
    <mergeCell ref="A22:J22"/>
    <mergeCell ref="C23:D23"/>
    <mergeCell ref="E23:G23"/>
    <mergeCell ref="H23:J23"/>
    <mergeCell ref="C24:D24"/>
    <mergeCell ref="E24:G24"/>
    <mergeCell ref="H24:J24"/>
    <mergeCell ref="C19:D19"/>
    <mergeCell ref="E19:G19"/>
    <mergeCell ref="H19:J19"/>
    <mergeCell ref="A20:D20"/>
    <mergeCell ref="E20:G20"/>
    <mergeCell ref="H20:J20"/>
    <mergeCell ref="C27:D27"/>
    <mergeCell ref="E27:G27"/>
    <mergeCell ref="H27:J27"/>
    <mergeCell ref="C28:D28"/>
    <mergeCell ref="E28:G28"/>
    <mergeCell ref="H28:J28"/>
    <mergeCell ref="C25:D25"/>
    <mergeCell ref="E25:G25"/>
    <mergeCell ref="H25:J25"/>
    <mergeCell ref="C26:D26"/>
    <mergeCell ref="E26:G26"/>
    <mergeCell ref="H26:J26"/>
    <mergeCell ref="A31:D31"/>
    <mergeCell ref="E31:G31"/>
    <mergeCell ref="H31:J31"/>
    <mergeCell ref="A33:J33"/>
    <mergeCell ref="C34:D34"/>
    <mergeCell ref="E34:G34"/>
    <mergeCell ref="H34:J34"/>
    <mergeCell ref="C29:D29"/>
    <mergeCell ref="E29:G29"/>
    <mergeCell ref="H29:J29"/>
    <mergeCell ref="C30:D30"/>
    <mergeCell ref="E30:G30"/>
    <mergeCell ref="H30:J30"/>
    <mergeCell ref="C37:D37"/>
    <mergeCell ref="E37:G37"/>
    <mergeCell ref="H37:J37"/>
    <mergeCell ref="A38:D38"/>
    <mergeCell ref="E38:G38"/>
    <mergeCell ref="H38:J38"/>
    <mergeCell ref="C35:D35"/>
    <mergeCell ref="E35:G35"/>
    <mergeCell ref="H35:J35"/>
    <mergeCell ref="C36:D36"/>
    <mergeCell ref="E36:G36"/>
    <mergeCell ref="H36:J36"/>
    <mergeCell ref="A44:J44"/>
    <mergeCell ref="C45:D45"/>
    <mergeCell ref="E45:G45"/>
    <mergeCell ref="H45:J45"/>
    <mergeCell ref="C46:D46"/>
    <mergeCell ref="E46:G46"/>
    <mergeCell ref="H46:J46"/>
    <mergeCell ref="A40:J40"/>
    <mergeCell ref="C41:D41"/>
    <mergeCell ref="E41:G41"/>
    <mergeCell ref="H41:J41"/>
    <mergeCell ref="A42:D42"/>
    <mergeCell ref="E42:G42"/>
    <mergeCell ref="H42:J42"/>
    <mergeCell ref="A51:D51"/>
    <mergeCell ref="E51:G51"/>
    <mergeCell ref="H51:J51"/>
    <mergeCell ref="A53:D53"/>
    <mergeCell ref="E53:G53"/>
    <mergeCell ref="H53:J53"/>
    <mergeCell ref="A47:D47"/>
    <mergeCell ref="E47:G47"/>
    <mergeCell ref="H47:J47"/>
    <mergeCell ref="A49:J49"/>
    <mergeCell ref="C50:D50"/>
    <mergeCell ref="E50:G50"/>
    <mergeCell ref="H50:J50"/>
    <mergeCell ref="A59:G59"/>
    <mergeCell ref="H59:J59"/>
    <mergeCell ref="A60:D60"/>
    <mergeCell ref="E60:G60"/>
    <mergeCell ref="H60:J60"/>
    <mergeCell ref="A61:D61"/>
    <mergeCell ref="E61:G61"/>
    <mergeCell ref="H61:J61"/>
    <mergeCell ref="A55:D55"/>
    <mergeCell ref="E55:G55"/>
    <mergeCell ref="H55:J55"/>
    <mergeCell ref="A57:J57"/>
    <mergeCell ref="A58:G58"/>
    <mergeCell ref="H58:J58"/>
    <mergeCell ref="A68:B68"/>
    <mergeCell ref="C68:D68"/>
    <mergeCell ref="E68:G68"/>
    <mergeCell ref="H68:J68"/>
    <mergeCell ref="A69:G69"/>
    <mergeCell ref="H69:J69"/>
    <mergeCell ref="A62:G62"/>
    <mergeCell ref="H62:J62"/>
    <mergeCell ref="A64:G64"/>
    <mergeCell ref="H64:J64"/>
    <mergeCell ref="A66:J66"/>
    <mergeCell ref="A67:B67"/>
    <mergeCell ref="C67:D67"/>
    <mergeCell ref="E67:G67"/>
    <mergeCell ref="H67:J67"/>
    <mergeCell ref="A1:J1"/>
    <mergeCell ref="A75:D75"/>
    <mergeCell ref="E75:G75"/>
    <mergeCell ref="H75:J75"/>
    <mergeCell ref="A77:G77"/>
    <mergeCell ref="H77:J77"/>
    <mergeCell ref="A79:C79"/>
    <mergeCell ref="E79:G79"/>
    <mergeCell ref="H79:J79"/>
    <mergeCell ref="A72:B72"/>
    <mergeCell ref="C72:D72"/>
    <mergeCell ref="E72:G72"/>
    <mergeCell ref="H72:J72"/>
    <mergeCell ref="A73:D73"/>
    <mergeCell ref="E73:G73"/>
    <mergeCell ref="H73:J73"/>
    <mergeCell ref="A70:B70"/>
    <mergeCell ref="C70:D70"/>
    <mergeCell ref="E70:G70"/>
    <mergeCell ref="H70:J70"/>
    <mergeCell ref="A71:B71"/>
    <mergeCell ref="C71:D71"/>
    <mergeCell ref="E71:G71"/>
    <mergeCell ref="H71:J71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2" bestFit="1" customWidth="1"/>
    <col min="3" max="3" width="19" customWidth="1"/>
    <col min="4" max="4" width="24.28515625" customWidth="1"/>
    <col min="5" max="5" width="7.85546875" customWidth="1"/>
    <col min="6" max="6" width="7.28515625" customWidth="1"/>
    <col min="7" max="7" width="7" customWidth="1"/>
    <col min="8" max="8" width="7.42578125" customWidth="1"/>
    <col min="9" max="9" width="8.28515625" customWidth="1"/>
  </cols>
  <sheetData>
    <row r="1" spans="1:10" ht="15.75" thickBot="1" x14ac:dyDescent="0.3">
      <c r="A1" s="147" t="s">
        <v>128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x14ac:dyDescent="0.25">
      <c r="A2" s="10" t="s">
        <v>0</v>
      </c>
      <c r="B2" s="56" t="s">
        <v>89</v>
      </c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72"/>
      <c r="B3" s="127"/>
      <c r="C3" s="127"/>
      <c r="D3" s="127"/>
      <c r="E3" s="127"/>
      <c r="F3" s="127"/>
      <c r="G3" s="127"/>
      <c r="H3" s="127"/>
      <c r="I3" s="127"/>
      <c r="J3" s="73"/>
    </row>
    <row r="4" spans="1:10" x14ac:dyDescent="0.25">
      <c r="A4" s="134" t="s">
        <v>1</v>
      </c>
      <c r="B4" s="135"/>
      <c r="C4" s="135"/>
      <c r="D4" s="136"/>
      <c r="E4" s="137">
        <f>E8</f>
        <v>2418.64</v>
      </c>
      <c r="F4" s="138"/>
      <c r="G4" s="138"/>
      <c r="H4" s="138"/>
      <c r="I4" s="138"/>
      <c r="J4" s="139"/>
    </row>
    <row r="5" spans="1:10" x14ac:dyDescent="0.25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2"/>
    </row>
    <row r="6" spans="1:10" ht="34.5" customHeight="1" x14ac:dyDescent="0.25">
      <c r="A6" s="143" t="s">
        <v>3</v>
      </c>
      <c r="B6" s="144"/>
      <c r="C6" s="144"/>
      <c r="D6" s="145"/>
      <c r="E6" s="83">
        <f>'CARGOS E SAL BASE'!F9</f>
        <v>2418.64</v>
      </c>
      <c r="F6" s="83"/>
      <c r="G6" s="83"/>
      <c r="H6" s="83"/>
      <c r="I6" s="83"/>
      <c r="J6" s="83"/>
    </row>
    <row r="7" spans="1:10" ht="45.75" customHeight="1" x14ac:dyDescent="0.25">
      <c r="A7" s="131" t="s">
        <v>4</v>
      </c>
      <c r="B7" s="132"/>
      <c r="C7" s="132"/>
      <c r="D7" s="133"/>
      <c r="E7" s="83">
        <v>0</v>
      </c>
      <c r="F7" s="83"/>
      <c r="G7" s="83"/>
      <c r="H7" s="83"/>
      <c r="I7" s="83"/>
      <c r="J7" s="83"/>
    </row>
    <row r="8" spans="1:10" x14ac:dyDescent="0.25">
      <c r="A8" s="84" t="s">
        <v>5</v>
      </c>
      <c r="B8" s="85"/>
      <c r="C8" s="85"/>
      <c r="D8" s="86"/>
      <c r="E8" s="90">
        <f>SUM(E6+E7)</f>
        <v>2418.64</v>
      </c>
      <c r="F8" s="90"/>
      <c r="G8" s="90"/>
      <c r="H8" s="90"/>
      <c r="I8" s="90"/>
      <c r="J8" s="90"/>
    </row>
    <row r="9" spans="1:10" x14ac:dyDescent="0.25">
      <c r="A9" s="72"/>
      <c r="B9" s="127"/>
      <c r="C9" s="127"/>
      <c r="D9" s="127"/>
      <c r="E9" s="127"/>
      <c r="F9" s="127"/>
      <c r="G9" s="127"/>
      <c r="H9" s="127"/>
      <c r="I9" s="127"/>
      <c r="J9" s="73"/>
    </row>
    <row r="10" spans="1:10" x14ac:dyDescent="0.25">
      <c r="A10" s="140" t="s">
        <v>6</v>
      </c>
      <c r="B10" s="141"/>
      <c r="C10" s="141"/>
      <c r="D10" s="141"/>
      <c r="E10" s="141"/>
      <c r="F10" s="141"/>
      <c r="G10" s="141"/>
      <c r="H10" s="141"/>
      <c r="I10" s="141"/>
      <c r="J10" s="142"/>
    </row>
    <row r="11" spans="1:10" x14ac:dyDescent="0.25">
      <c r="A11" s="84" t="s">
        <v>7</v>
      </c>
      <c r="B11" s="85"/>
      <c r="C11" s="85"/>
      <c r="D11" s="85"/>
      <c r="E11" s="85"/>
      <c r="F11" s="85"/>
      <c r="G11" s="85"/>
      <c r="H11" s="85"/>
      <c r="I11" s="85"/>
      <c r="J11" s="86"/>
    </row>
    <row r="12" spans="1:10" x14ac:dyDescent="0.25">
      <c r="A12" s="4" t="s">
        <v>8</v>
      </c>
      <c r="B12" s="4">
        <v>1</v>
      </c>
      <c r="C12" s="125" t="s">
        <v>9</v>
      </c>
      <c r="D12" s="126"/>
      <c r="E12" s="100">
        <v>0.2</v>
      </c>
      <c r="F12" s="100"/>
      <c r="G12" s="100"/>
      <c r="H12" s="83">
        <f>E12*E8</f>
        <v>483.72800000000001</v>
      </c>
      <c r="I12" s="83"/>
      <c r="J12" s="83"/>
    </row>
    <row r="13" spans="1:10" x14ac:dyDescent="0.25">
      <c r="A13" s="1" t="s">
        <v>8</v>
      </c>
      <c r="B13" s="1">
        <v>2</v>
      </c>
      <c r="C13" s="72" t="s">
        <v>10</v>
      </c>
      <c r="D13" s="73"/>
      <c r="E13" s="82">
        <v>0.08</v>
      </c>
      <c r="F13" s="82"/>
      <c r="G13" s="82"/>
      <c r="H13" s="83">
        <f>E13*E8</f>
        <v>193.49119999999999</v>
      </c>
      <c r="I13" s="83"/>
      <c r="J13" s="83"/>
    </row>
    <row r="14" spans="1:10" x14ac:dyDescent="0.25">
      <c r="A14" s="1" t="s">
        <v>8</v>
      </c>
      <c r="B14" s="1">
        <v>3</v>
      </c>
      <c r="C14" s="72" t="s">
        <v>11</v>
      </c>
      <c r="D14" s="73"/>
      <c r="E14" s="82">
        <v>1.4999999999999999E-2</v>
      </c>
      <c r="F14" s="82"/>
      <c r="G14" s="82"/>
      <c r="H14" s="83">
        <f>E14*E8</f>
        <v>36.279599999999995</v>
      </c>
      <c r="I14" s="83"/>
      <c r="J14" s="83"/>
    </row>
    <row r="15" spans="1:10" x14ac:dyDescent="0.25">
      <c r="A15" s="1" t="s">
        <v>8</v>
      </c>
      <c r="B15" s="1">
        <v>4</v>
      </c>
      <c r="C15" s="72" t="s">
        <v>12</v>
      </c>
      <c r="D15" s="73"/>
      <c r="E15" s="82">
        <v>0.01</v>
      </c>
      <c r="F15" s="82"/>
      <c r="G15" s="82"/>
      <c r="H15" s="83">
        <f>E15*E8</f>
        <v>24.186399999999999</v>
      </c>
      <c r="I15" s="83"/>
      <c r="J15" s="83"/>
    </row>
    <row r="16" spans="1:10" x14ac:dyDescent="0.25">
      <c r="A16" s="1" t="s">
        <v>8</v>
      </c>
      <c r="B16" s="1">
        <v>5</v>
      </c>
      <c r="C16" s="72" t="s">
        <v>13</v>
      </c>
      <c r="D16" s="73"/>
      <c r="E16" s="82">
        <v>2E-3</v>
      </c>
      <c r="F16" s="82"/>
      <c r="G16" s="82"/>
      <c r="H16" s="83">
        <f>E16*E8</f>
        <v>4.8372799999999998</v>
      </c>
      <c r="I16" s="83"/>
      <c r="J16" s="83"/>
    </row>
    <row r="17" spans="1:10" x14ac:dyDescent="0.25">
      <c r="A17" s="1" t="s">
        <v>8</v>
      </c>
      <c r="B17" s="1">
        <v>6</v>
      </c>
      <c r="C17" s="72" t="s">
        <v>14</v>
      </c>
      <c r="D17" s="73"/>
      <c r="E17" s="82">
        <v>6.0000000000000001E-3</v>
      </c>
      <c r="F17" s="82"/>
      <c r="G17" s="82"/>
      <c r="H17" s="83">
        <f>E17*E8</f>
        <v>14.511839999999999</v>
      </c>
      <c r="I17" s="83"/>
      <c r="J17" s="83"/>
    </row>
    <row r="18" spans="1:10" x14ac:dyDescent="0.25">
      <c r="A18" s="1" t="s">
        <v>8</v>
      </c>
      <c r="B18" s="1">
        <v>7</v>
      </c>
      <c r="C18" s="72" t="s">
        <v>15</v>
      </c>
      <c r="D18" s="73"/>
      <c r="E18" s="82">
        <v>2.5000000000000001E-2</v>
      </c>
      <c r="F18" s="82"/>
      <c r="G18" s="82"/>
      <c r="H18" s="83">
        <f>E18*E8</f>
        <v>60.466000000000001</v>
      </c>
      <c r="I18" s="83"/>
      <c r="J18" s="83"/>
    </row>
    <row r="19" spans="1:10" x14ac:dyDescent="0.25">
      <c r="A19" s="62" t="s">
        <v>16</v>
      </c>
      <c r="B19" s="63"/>
      <c r="C19" s="63"/>
      <c r="D19" s="64"/>
      <c r="E19" s="69">
        <f>SUM(E12:G18)</f>
        <v>0.33800000000000008</v>
      </c>
      <c r="F19" s="70"/>
      <c r="G19" s="71"/>
      <c r="H19" s="65">
        <f>SUM(H12:J18)</f>
        <v>817.50031999999999</v>
      </c>
      <c r="I19" s="65"/>
      <c r="J19" s="65"/>
    </row>
    <row r="20" spans="1:10" x14ac:dyDescent="0.25">
      <c r="A20" s="72"/>
      <c r="B20" s="127"/>
      <c r="C20" s="127"/>
      <c r="D20" s="127"/>
      <c r="E20" s="127"/>
      <c r="F20" s="127"/>
      <c r="G20" s="127"/>
      <c r="H20" s="127"/>
      <c r="I20" s="127"/>
      <c r="J20" s="73"/>
    </row>
    <row r="21" spans="1:10" x14ac:dyDescent="0.25">
      <c r="A21" s="84" t="s">
        <v>17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0" x14ac:dyDescent="0.25">
      <c r="A22" s="4" t="s">
        <v>18</v>
      </c>
      <c r="B22" s="4">
        <v>1</v>
      </c>
      <c r="C22" s="125" t="s">
        <v>19</v>
      </c>
      <c r="D22" s="126"/>
      <c r="E22" s="100">
        <v>8.3330000000000001E-2</v>
      </c>
      <c r="F22" s="100"/>
      <c r="G22" s="100"/>
      <c r="H22" s="83">
        <f>E22*E8</f>
        <v>201.5452712</v>
      </c>
      <c r="I22" s="83"/>
      <c r="J22" s="83"/>
    </row>
    <row r="23" spans="1:10" x14ac:dyDescent="0.25">
      <c r="A23" s="4" t="s">
        <v>18</v>
      </c>
      <c r="B23" s="1">
        <v>2</v>
      </c>
      <c r="C23" s="72" t="s">
        <v>20</v>
      </c>
      <c r="D23" s="73"/>
      <c r="E23" s="82">
        <v>0.11111</v>
      </c>
      <c r="F23" s="82"/>
      <c r="G23" s="82"/>
      <c r="H23" s="83">
        <f>E23*E8</f>
        <v>268.73509039999999</v>
      </c>
      <c r="I23" s="83"/>
      <c r="J23" s="83"/>
    </row>
    <row r="24" spans="1:10" x14ac:dyDescent="0.25">
      <c r="A24" s="4" t="s">
        <v>18</v>
      </c>
      <c r="B24" s="1">
        <v>3</v>
      </c>
      <c r="C24" s="72" t="s">
        <v>21</v>
      </c>
      <c r="D24" s="73"/>
      <c r="E24" s="82">
        <v>1.9439999999999999E-2</v>
      </c>
      <c r="F24" s="82"/>
      <c r="G24" s="82"/>
      <c r="H24" s="83">
        <f>E24*E8</f>
        <v>47.018361599999992</v>
      </c>
      <c r="I24" s="83"/>
      <c r="J24" s="83"/>
    </row>
    <row r="25" spans="1:10" x14ac:dyDescent="0.25">
      <c r="A25" s="4" t="s">
        <v>18</v>
      </c>
      <c r="B25" s="1">
        <v>4</v>
      </c>
      <c r="C25" s="72" t="s">
        <v>22</v>
      </c>
      <c r="D25" s="73"/>
      <c r="E25" s="82">
        <v>1.389E-2</v>
      </c>
      <c r="F25" s="82"/>
      <c r="G25" s="82"/>
      <c r="H25" s="83">
        <f>E25*E8</f>
        <v>33.594909599999994</v>
      </c>
      <c r="I25" s="83"/>
      <c r="J25" s="83"/>
    </row>
    <row r="26" spans="1:10" x14ac:dyDescent="0.25">
      <c r="A26" s="4" t="s">
        <v>18</v>
      </c>
      <c r="B26" s="1">
        <v>5</v>
      </c>
      <c r="C26" s="72" t="s">
        <v>23</v>
      </c>
      <c r="D26" s="73"/>
      <c r="E26" s="82">
        <v>3.3300000000000001E-3</v>
      </c>
      <c r="F26" s="82"/>
      <c r="G26" s="82"/>
      <c r="H26" s="83">
        <f>E26*E8</f>
        <v>8.0540711999999992</v>
      </c>
      <c r="I26" s="83"/>
      <c r="J26" s="83"/>
    </row>
    <row r="27" spans="1:10" x14ac:dyDescent="0.25">
      <c r="A27" s="4" t="s">
        <v>18</v>
      </c>
      <c r="B27" s="1">
        <v>6</v>
      </c>
      <c r="C27" s="72" t="s">
        <v>24</v>
      </c>
      <c r="D27" s="73"/>
      <c r="E27" s="82">
        <v>2.7799999999999999E-3</v>
      </c>
      <c r="F27" s="82"/>
      <c r="G27" s="82"/>
      <c r="H27" s="83">
        <f>E27*E8</f>
        <v>6.7238191999999994</v>
      </c>
      <c r="I27" s="83"/>
      <c r="J27" s="83"/>
    </row>
    <row r="28" spans="1:10" x14ac:dyDescent="0.25">
      <c r="A28" s="4" t="s">
        <v>18</v>
      </c>
      <c r="B28" s="1">
        <v>7</v>
      </c>
      <c r="C28" s="72" t="s">
        <v>25</v>
      </c>
      <c r="D28" s="73"/>
      <c r="E28" s="82">
        <v>7.3999999999999999E-4</v>
      </c>
      <c r="F28" s="82"/>
      <c r="G28" s="82"/>
      <c r="H28" s="83">
        <f>E28*E8</f>
        <v>1.7897935999999999</v>
      </c>
      <c r="I28" s="83"/>
      <c r="J28" s="83"/>
    </row>
    <row r="29" spans="1:10" x14ac:dyDescent="0.25">
      <c r="A29" s="5" t="s">
        <v>18</v>
      </c>
      <c r="B29" s="5">
        <v>8</v>
      </c>
      <c r="C29" s="72" t="s">
        <v>26</v>
      </c>
      <c r="D29" s="127"/>
      <c r="E29" s="128">
        <v>2.1000000000000001E-4</v>
      </c>
      <c r="F29" s="129"/>
      <c r="G29" s="130"/>
      <c r="H29" s="83">
        <f>E29*E8</f>
        <v>0.50791439999999999</v>
      </c>
      <c r="I29" s="83"/>
      <c r="J29" s="83"/>
    </row>
    <row r="30" spans="1:10" x14ac:dyDescent="0.25">
      <c r="A30" s="62" t="s">
        <v>27</v>
      </c>
      <c r="B30" s="63"/>
      <c r="C30" s="63"/>
      <c r="D30" s="64"/>
      <c r="E30" s="69">
        <f>SUM(E22:G29)</f>
        <v>0.23483000000000001</v>
      </c>
      <c r="F30" s="70"/>
      <c r="G30" s="71"/>
      <c r="H30" s="65">
        <f>SUM(H22:J29)</f>
        <v>567.96923119999997</v>
      </c>
      <c r="I30" s="65"/>
      <c r="J30" s="65"/>
    </row>
    <row r="31" spans="1:10" x14ac:dyDescent="0.25">
      <c r="E31" s="6"/>
      <c r="F31" s="6"/>
      <c r="G31" s="6"/>
      <c r="H31" s="16"/>
      <c r="I31" s="16"/>
      <c r="J31" s="16"/>
    </row>
    <row r="32" spans="1:10" x14ac:dyDescent="0.25">
      <c r="A32" s="84" t="s">
        <v>32</v>
      </c>
      <c r="B32" s="85"/>
      <c r="C32" s="85"/>
      <c r="D32" s="85"/>
      <c r="E32" s="85"/>
      <c r="F32" s="85"/>
      <c r="G32" s="85"/>
      <c r="H32" s="85"/>
      <c r="I32" s="85"/>
      <c r="J32" s="86"/>
    </row>
    <row r="33" spans="1:10" x14ac:dyDescent="0.25">
      <c r="A33" s="4" t="s">
        <v>37</v>
      </c>
      <c r="B33" s="4">
        <v>1</v>
      </c>
      <c r="C33" s="125" t="s">
        <v>28</v>
      </c>
      <c r="D33" s="126"/>
      <c r="E33" s="100">
        <v>4.1700000000000001E-3</v>
      </c>
      <c r="F33" s="100"/>
      <c r="G33" s="100"/>
      <c r="H33" s="83">
        <f>E33*E8</f>
        <v>10.0857288</v>
      </c>
      <c r="I33" s="83"/>
      <c r="J33" s="83"/>
    </row>
    <row r="34" spans="1:10" x14ac:dyDescent="0.25">
      <c r="A34" s="4" t="s">
        <v>37</v>
      </c>
      <c r="B34" s="1">
        <v>2</v>
      </c>
      <c r="C34" s="72" t="s">
        <v>29</v>
      </c>
      <c r="D34" s="73"/>
      <c r="E34" s="82">
        <v>1.67E-3</v>
      </c>
      <c r="F34" s="82"/>
      <c r="G34" s="82"/>
      <c r="H34" s="83">
        <f>E34*E8</f>
        <v>4.0391288000000003</v>
      </c>
      <c r="I34" s="83"/>
      <c r="J34" s="83"/>
    </row>
    <row r="35" spans="1:10" ht="57.75" customHeight="1" x14ac:dyDescent="0.25">
      <c r="A35" s="4" t="s">
        <v>37</v>
      </c>
      <c r="B35" s="1">
        <v>3</v>
      </c>
      <c r="C35" s="120" t="s">
        <v>30</v>
      </c>
      <c r="D35" s="121"/>
      <c r="E35" s="82">
        <v>3.2000000000000001E-2</v>
      </c>
      <c r="F35" s="82"/>
      <c r="G35" s="82"/>
      <c r="H35" s="83">
        <f>E35*E8</f>
        <v>77.396479999999997</v>
      </c>
      <c r="I35" s="83"/>
      <c r="J35" s="83"/>
    </row>
    <row r="36" spans="1:10" ht="64.5" customHeight="1" x14ac:dyDescent="0.25">
      <c r="A36" s="4" t="s">
        <v>37</v>
      </c>
      <c r="B36" s="1">
        <v>4</v>
      </c>
      <c r="C36" s="74" t="s">
        <v>31</v>
      </c>
      <c r="D36" s="75"/>
      <c r="E36" s="82">
        <v>8.0000000000000002E-3</v>
      </c>
      <c r="F36" s="82"/>
      <c r="G36" s="82"/>
      <c r="H36" s="83">
        <f>E36*E8</f>
        <v>19.349119999999999</v>
      </c>
      <c r="I36" s="83"/>
      <c r="J36" s="83"/>
    </row>
    <row r="37" spans="1:10" x14ac:dyDescent="0.25">
      <c r="A37" s="62" t="s">
        <v>33</v>
      </c>
      <c r="B37" s="63"/>
      <c r="C37" s="63"/>
      <c r="D37" s="64"/>
      <c r="E37" s="69">
        <f>SUM(E33:G36)</f>
        <v>4.5839999999999999E-2</v>
      </c>
      <c r="F37" s="70"/>
      <c r="G37" s="71"/>
      <c r="H37" s="65">
        <f>SUM(H33:J36)</f>
        <v>110.87045759999999</v>
      </c>
      <c r="I37" s="65"/>
      <c r="J37" s="65"/>
    </row>
    <row r="38" spans="1:10" x14ac:dyDescent="0.25">
      <c r="E38" s="6"/>
      <c r="F38" s="6"/>
      <c r="G38" s="6"/>
      <c r="H38" s="16"/>
      <c r="I38" s="16"/>
      <c r="J38" s="16"/>
    </row>
    <row r="39" spans="1:10" x14ac:dyDescent="0.25">
      <c r="A39" s="84" t="s">
        <v>34</v>
      </c>
      <c r="B39" s="85"/>
      <c r="C39" s="85"/>
      <c r="D39" s="85"/>
      <c r="E39" s="85"/>
      <c r="F39" s="85"/>
      <c r="G39" s="85"/>
      <c r="H39" s="85"/>
      <c r="I39" s="85"/>
      <c r="J39" s="86"/>
    </row>
    <row r="40" spans="1:10" ht="67.5" customHeight="1" x14ac:dyDescent="0.25">
      <c r="A40" s="7" t="s">
        <v>38</v>
      </c>
      <c r="B40" s="7">
        <v>1</v>
      </c>
      <c r="C40" s="120" t="s">
        <v>35</v>
      </c>
      <c r="D40" s="121"/>
      <c r="E40" s="122">
        <v>8.8770000000000002E-2</v>
      </c>
      <c r="F40" s="123"/>
      <c r="G40" s="124"/>
      <c r="H40" s="83">
        <f>E40*E8</f>
        <v>214.70267279999999</v>
      </c>
      <c r="I40" s="83"/>
      <c r="J40" s="83"/>
    </row>
    <row r="41" spans="1:10" x14ac:dyDescent="0.25">
      <c r="A41" s="62" t="s">
        <v>36</v>
      </c>
      <c r="B41" s="63"/>
      <c r="C41" s="63"/>
      <c r="D41" s="64"/>
      <c r="E41" s="69">
        <f>SUM(E40:G40)</f>
        <v>8.8770000000000002E-2</v>
      </c>
      <c r="F41" s="70"/>
      <c r="G41" s="71"/>
      <c r="H41" s="65">
        <f>H40</f>
        <v>214.70267279999999</v>
      </c>
      <c r="I41" s="65"/>
      <c r="J41" s="65"/>
    </row>
    <row r="42" spans="1:10" x14ac:dyDescent="0.25">
      <c r="E42" s="6"/>
      <c r="F42" s="6"/>
      <c r="G42" s="6"/>
      <c r="H42" s="16"/>
      <c r="I42" s="16"/>
      <c r="J42" s="16"/>
    </row>
    <row r="43" spans="1:10" x14ac:dyDescent="0.25">
      <c r="A43" s="84" t="s">
        <v>39</v>
      </c>
      <c r="B43" s="85"/>
      <c r="C43" s="85"/>
      <c r="D43" s="85"/>
      <c r="E43" s="85"/>
      <c r="F43" s="85"/>
      <c r="G43" s="85"/>
      <c r="H43" s="85"/>
      <c r="I43" s="85"/>
      <c r="J43" s="86"/>
    </row>
    <row r="44" spans="1:10" ht="70.5" customHeight="1" x14ac:dyDescent="0.25">
      <c r="A44" s="4" t="s">
        <v>40</v>
      </c>
      <c r="B44" s="4">
        <v>1</v>
      </c>
      <c r="C44" s="98" t="s">
        <v>42</v>
      </c>
      <c r="D44" s="99"/>
      <c r="E44" s="100">
        <v>3.3E-4</v>
      </c>
      <c r="F44" s="100"/>
      <c r="G44" s="100"/>
      <c r="H44" s="83">
        <f>E44*E8</f>
        <v>0.79815119999999995</v>
      </c>
      <c r="I44" s="83"/>
      <c r="J44" s="83"/>
    </row>
    <row r="45" spans="1:10" ht="98.25" customHeight="1" x14ac:dyDescent="0.25">
      <c r="A45" s="4" t="s">
        <v>40</v>
      </c>
      <c r="B45" s="1">
        <v>2</v>
      </c>
      <c r="C45" s="74" t="s">
        <v>43</v>
      </c>
      <c r="D45" s="75"/>
      <c r="E45" s="82">
        <v>2.5999999999999998E-4</v>
      </c>
      <c r="F45" s="82"/>
      <c r="G45" s="82"/>
      <c r="H45" s="83">
        <f>E45*E8</f>
        <v>0.62884639999999992</v>
      </c>
      <c r="I45" s="83"/>
      <c r="J45" s="83"/>
    </row>
    <row r="46" spans="1:10" x14ac:dyDescent="0.25">
      <c r="A46" s="62" t="s">
        <v>41</v>
      </c>
      <c r="B46" s="63"/>
      <c r="C46" s="63"/>
      <c r="D46" s="64"/>
      <c r="E46" s="69">
        <f>SUM(E44:G45)</f>
        <v>5.9000000000000003E-4</v>
      </c>
      <c r="F46" s="70"/>
      <c r="G46" s="71"/>
      <c r="H46" s="65">
        <f>SUM(H44:J45)</f>
        <v>1.4269976</v>
      </c>
      <c r="I46" s="65"/>
      <c r="J46" s="65"/>
    </row>
    <row r="47" spans="1:10" x14ac:dyDescent="0.25">
      <c r="E47" s="6"/>
      <c r="F47" s="6"/>
      <c r="G47" s="6"/>
      <c r="H47" s="16"/>
      <c r="I47" s="16"/>
      <c r="J47" s="16"/>
    </row>
    <row r="48" spans="1:10" x14ac:dyDescent="0.25">
      <c r="A48" s="84" t="s">
        <v>44</v>
      </c>
      <c r="B48" s="85"/>
      <c r="C48" s="85"/>
      <c r="D48" s="85"/>
      <c r="E48" s="85"/>
      <c r="F48" s="85"/>
      <c r="G48" s="85"/>
      <c r="H48" s="85"/>
      <c r="I48" s="85"/>
      <c r="J48" s="86"/>
    </row>
    <row r="49" spans="1:10" x14ac:dyDescent="0.25">
      <c r="A49" s="4" t="s">
        <v>56</v>
      </c>
      <c r="B49" s="4">
        <v>1</v>
      </c>
      <c r="C49" s="98" t="s">
        <v>45</v>
      </c>
      <c r="D49" s="99"/>
      <c r="E49" s="100">
        <v>2.7299999999999998E-3</v>
      </c>
      <c r="F49" s="100"/>
      <c r="G49" s="100"/>
      <c r="H49" s="83">
        <f t="shared" ref="H49" si="0">E49*E8</f>
        <v>6.6028871999999987</v>
      </c>
      <c r="I49" s="83"/>
      <c r="J49" s="83"/>
    </row>
    <row r="50" spans="1:10" x14ac:dyDescent="0.25">
      <c r="A50" s="62" t="s">
        <v>57</v>
      </c>
      <c r="B50" s="63"/>
      <c r="C50" s="63"/>
      <c r="D50" s="64"/>
      <c r="E50" s="69">
        <f>SUM(E49:G49)</f>
        <v>2.7299999999999998E-3</v>
      </c>
      <c r="F50" s="70"/>
      <c r="G50" s="71"/>
      <c r="H50" s="65">
        <f>H49</f>
        <v>6.6028871999999987</v>
      </c>
      <c r="I50" s="65"/>
      <c r="J50" s="65"/>
    </row>
    <row r="51" spans="1:10" x14ac:dyDescent="0.25">
      <c r="E51" s="6"/>
      <c r="F51" s="6"/>
      <c r="G51" s="6"/>
      <c r="H51" s="16"/>
      <c r="I51" s="16"/>
      <c r="J51" s="16"/>
    </row>
    <row r="52" spans="1:10" x14ac:dyDescent="0.25">
      <c r="A52" s="62" t="s">
        <v>46</v>
      </c>
      <c r="B52" s="63"/>
      <c r="C52" s="63"/>
      <c r="D52" s="64"/>
      <c r="E52" s="69">
        <v>0.75077000000000005</v>
      </c>
      <c r="F52" s="70"/>
      <c r="G52" s="71"/>
      <c r="H52" s="65">
        <f>SUM(H50,H46,H41,H37,H30,H19)</f>
        <v>1719.0725663999999</v>
      </c>
      <c r="I52" s="65"/>
      <c r="J52" s="65"/>
    </row>
    <row r="53" spans="1:10" x14ac:dyDescent="0.25">
      <c r="E53" s="6"/>
      <c r="F53" s="6"/>
      <c r="G53" s="6"/>
      <c r="H53" s="16"/>
      <c r="I53" s="16"/>
      <c r="J53" s="16"/>
    </row>
    <row r="54" spans="1:10" x14ac:dyDescent="0.25">
      <c r="A54" s="62" t="s">
        <v>47</v>
      </c>
      <c r="B54" s="63"/>
      <c r="C54" s="63"/>
      <c r="D54" s="64"/>
      <c r="E54" s="69">
        <v>0.75077000000000005</v>
      </c>
      <c r="F54" s="70"/>
      <c r="G54" s="71"/>
      <c r="H54" s="65">
        <f>E8+H52</f>
        <v>4137.7125663999996</v>
      </c>
      <c r="I54" s="65"/>
      <c r="J54" s="65"/>
    </row>
    <row r="55" spans="1:10" x14ac:dyDescent="0.25">
      <c r="E55" s="6"/>
      <c r="F55" s="6"/>
      <c r="G55" s="6"/>
      <c r="H55" s="16"/>
      <c r="I55" s="16"/>
      <c r="J55" s="16"/>
    </row>
    <row r="56" spans="1:10" x14ac:dyDescent="0.25">
      <c r="A56" s="140" t="s">
        <v>48</v>
      </c>
      <c r="B56" s="141"/>
      <c r="C56" s="141"/>
      <c r="D56" s="141"/>
      <c r="E56" s="141"/>
      <c r="F56" s="141"/>
      <c r="G56" s="141"/>
      <c r="H56" s="141"/>
      <c r="I56" s="141"/>
      <c r="J56" s="142"/>
    </row>
    <row r="57" spans="1:10" x14ac:dyDescent="0.25">
      <c r="A57" s="101" t="s">
        <v>49</v>
      </c>
      <c r="B57" s="102"/>
      <c r="C57" s="102"/>
      <c r="D57" s="102"/>
      <c r="E57" s="102"/>
      <c r="F57" s="102"/>
      <c r="G57" s="103"/>
      <c r="H57" s="104">
        <v>27.83</v>
      </c>
      <c r="I57" s="104"/>
      <c r="J57" s="104"/>
    </row>
    <row r="58" spans="1:10" x14ac:dyDescent="0.25">
      <c r="A58" s="101" t="s">
        <v>50</v>
      </c>
      <c r="B58" s="102"/>
      <c r="C58" s="102"/>
      <c r="D58" s="102"/>
      <c r="E58" s="102"/>
      <c r="F58" s="102"/>
      <c r="G58" s="103"/>
      <c r="H58" s="104">
        <v>429.16</v>
      </c>
      <c r="I58" s="104"/>
      <c r="J58" s="104"/>
    </row>
    <row r="59" spans="1:10" ht="15" customHeight="1" x14ac:dyDescent="0.25">
      <c r="A59" s="105" t="s">
        <v>53</v>
      </c>
      <c r="B59" s="106"/>
      <c r="C59" s="106"/>
      <c r="D59" s="107"/>
      <c r="E59" s="108" t="s">
        <v>54</v>
      </c>
      <c r="F59" s="109"/>
      <c r="G59" s="110"/>
      <c r="H59" s="111">
        <f>22*2*(3+2)</f>
        <v>220</v>
      </c>
      <c r="I59" s="112"/>
      <c r="J59" s="113"/>
    </row>
    <row r="60" spans="1:10" x14ac:dyDescent="0.25">
      <c r="A60" s="114" t="s">
        <v>51</v>
      </c>
      <c r="B60" s="115"/>
      <c r="C60" s="115"/>
      <c r="D60" s="116"/>
      <c r="E60" s="117">
        <v>5.7841299999999998E-2</v>
      </c>
      <c r="F60" s="118"/>
      <c r="G60" s="118"/>
      <c r="H60" s="104">
        <v>-253.42</v>
      </c>
      <c r="I60" s="104"/>
      <c r="J60" s="104"/>
    </row>
    <row r="61" spans="1:10" x14ac:dyDescent="0.25">
      <c r="A61" s="84" t="s">
        <v>52</v>
      </c>
      <c r="B61" s="85"/>
      <c r="C61" s="85"/>
      <c r="D61" s="85"/>
      <c r="E61" s="85"/>
      <c r="F61" s="85"/>
      <c r="G61" s="86"/>
      <c r="H61" s="90">
        <f>SUM(H57:J60)</f>
        <v>423.57000000000005</v>
      </c>
      <c r="I61" s="90"/>
      <c r="J61" s="90"/>
    </row>
    <row r="62" spans="1:10" x14ac:dyDescent="0.25">
      <c r="E62" s="6"/>
      <c r="F62" s="6"/>
      <c r="G62" s="6"/>
      <c r="H62" s="16"/>
      <c r="I62" s="16"/>
      <c r="J62" s="16"/>
    </row>
    <row r="63" spans="1:10" x14ac:dyDescent="0.25">
      <c r="A63" s="84" t="s">
        <v>55</v>
      </c>
      <c r="B63" s="85"/>
      <c r="C63" s="85"/>
      <c r="D63" s="85"/>
      <c r="E63" s="85"/>
      <c r="F63" s="85"/>
      <c r="G63" s="86"/>
      <c r="H63" s="90">
        <f>H54+H61</f>
        <v>4561.2825663999993</v>
      </c>
      <c r="I63" s="90"/>
      <c r="J63" s="90"/>
    </row>
    <row r="64" spans="1:10" x14ac:dyDescent="0.25">
      <c r="E64" s="6"/>
      <c r="F64" s="6"/>
      <c r="G64" s="6"/>
      <c r="H64" s="16"/>
      <c r="I64" s="16"/>
      <c r="J64" s="16"/>
    </row>
    <row r="65" spans="1:10" x14ac:dyDescent="0.25">
      <c r="A65" s="140" t="s">
        <v>58</v>
      </c>
      <c r="B65" s="141"/>
      <c r="C65" s="141"/>
      <c r="D65" s="141"/>
      <c r="E65" s="141"/>
      <c r="F65" s="141"/>
      <c r="G65" s="141"/>
      <c r="H65" s="141"/>
      <c r="I65" s="141"/>
      <c r="J65" s="142"/>
    </row>
    <row r="66" spans="1:10" x14ac:dyDescent="0.25">
      <c r="A66" s="72">
        <v>1</v>
      </c>
      <c r="B66" s="73"/>
      <c r="C66" s="98" t="s">
        <v>59</v>
      </c>
      <c r="D66" s="99"/>
      <c r="E66" s="100">
        <v>0.05</v>
      </c>
      <c r="F66" s="100"/>
      <c r="G66" s="100"/>
      <c r="H66" s="83">
        <f>E66*H63</f>
        <v>228.06412831999998</v>
      </c>
      <c r="I66" s="83"/>
      <c r="J66" s="83"/>
    </row>
    <row r="67" spans="1:10" x14ac:dyDescent="0.25">
      <c r="A67" s="72">
        <v>2</v>
      </c>
      <c r="B67" s="73"/>
      <c r="C67" s="74" t="s">
        <v>60</v>
      </c>
      <c r="D67" s="75"/>
      <c r="E67" s="82">
        <v>0.1</v>
      </c>
      <c r="F67" s="82"/>
      <c r="G67" s="82"/>
      <c r="H67" s="83">
        <f>E67*H63</f>
        <v>456.12825663999996</v>
      </c>
      <c r="I67" s="83"/>
      <c r="J67" s="83"/>
    </row>
    <row r="68" spans="1:10" x14ac:dyDescent="0.25">
      <c r="A68" s="84" t="s">
        <v>61</v>
      </c>
      <c r="B68" s="85"/>
      <c r="C68" s="85"/>
      <c r="D68" s="85"/>
      <c r="E68" s="85"/>
      <c r="F68" s="85"/>
      <c r="G68" s="86"/>
      <c r="H68" s="87">
        <f>SUM(H66:J67)</f>
        <v>684.19238495999991</v>
      </c>
      <c r="I68" s="88"/>
      <c r="J68" s="89"/>
    </row>
    <row r="69" spans="1:10" x14ac:dyDescent="0.25">
      <c r="A69" s="72">
        <v>3</v>
      </c>
      <c r="B69" s="73"/>
      <c r="C69" s="74" t="s">
        <v>62</v>
      </c>
      <c r="D69" s="75"/>
      <c r="E69" s="76">
        <v>0.05</v>
      </c>
      <c r="F69" s="77"/>
      <c r="G69" s="78"/>
      <c r="H69" s="79">
        <f>E69*H63</f>
        <v>228.06412831999998</v>
      </c>
      <c r="I69" s="80"/>
      <c r="J69" s="81"/>
    </row>
    <row r="70" spans="1:10" x14ac:dyDescent="0.25">
      <c r="A70" s="72">
        <v>4</v>
      </c>
      <c r="B70" s="73"/>
      <c r="C70" s="74" t="s">
        <v>63</v>
      </c>
      <c r="D70" s="75"/>
      <c r="E70" s="76">
        <v>0.03</v>
      </c>
      <c r="F70" s="77"/>
      <c r="G70" s="78"/>
      <c r="H70" s="79">
        <f>E70*H63</f>
        <v>136.83847699199998</v>
      </c>
      <c r="I70" s="80"/>
      <c r="J70" s="81"/>
    </row>
    <row r="71" spans="1:10" x14ac:dyDescent="0.25">
      <c r="A71" s="72">
        <v>5</v>
      </c>
      <c r="B71" s="73"/>
      <c r="C71" s="74" t="s">
        <v>64</v>
      </c>
      <c r="D71" s="75"/>
      <c r="E71" s="76">
        <v>6.4999999999999997E-3</v>
      </c>
      <c r="F71" s="77"/>
      <c r="G71" s="78"/>
      <c r="H71" s="79">
        <f>E71*H63</f>
        <v>29.648336681599993</v>
      </c>
      <c r="I71" s="80"/>
      <c r="J71" s="81"/>
    </row>
    <row r="72" spans="1:10" x14ac:dyDescent="0.25">
      <c r="A72" s="62" t="s">
        <v>65</v>
      </c>
      <c r="B72" s="63"/>
      <c r="C72" s="63"/>
      <c r="D72" s="64"/>
      <c r="E72" s="69">
        <f>SUM(E69:G71)</f>
        <v>8.6500000000000007E-2</v>
      </c>
      <c r="F72" s="70"/>
      <c r="G72" s="71"/>
      <c r="H72" s="65">
        <f>SUM(H69:J71)</f>
        <v>394.55094199359996</v>
      </c>
      <c r="I72" s="65"/>
      <c r="J72" s="65"/>
    </row>
    <row r="73" spans="1:10" x14ac:dyDescent="0.25">
      <c r="E73" s="6"/>
      <c r="F73" s="6"/>
      <c r="G73" s="6"/>
      <c r="H73" s="16"/>
      <c r="I73" s="16"/>
      <c r="J73" s="16"/>
    </row>
    <row r="74" spans="1:10" x14ac:dyDescent="0.25">
      <c r="A74" s="62" t="s">
        <v>66</v>
      </c>
      <c r="B74" s="63"/>
      <c r="C74" s="63"/>
      <c r="D74" s="64"/>
      <c r="E74" s="69">
        <f>SUM(E66:G67,E69:G71)</f>
        <v>0.23650000000000002</v>
      </c>
      <c r="F74" s="70"/>
      <c r="G74" s="71"/>
      <c r="H74" s="65">
        <f>H72+H68</f>
        <v>1078.7433269536</v>
      </c>
      <c r="I74" s="65"/>
      <c r="J74" s="65"/>
    </row>
    <row r="75" spans="1:10" x14ac:dyDescent="0.25">
      <c r="E75" s="6"/>
      <c r="F75" s="6"/>
      <c r="G75" s="6"/>
      <c r="H75" s="16"/>
      <c r="I75" s="16"/>
      <c r="J75" s="16"/>
    </row>
    <row r="76" spans="1:10" x14ac:dyDescent="0.25">
      <c r="A76" s="62" t="s">
        <v>67</v>
      </c>
      <c r="B76" s="63"/>
      <c r="C76" s="63"/>
      <c r="D76" s="63"/>
      <c r="E76" s="63"/>
      <c r="F76" s="63"/>
      <c r="G76" s="64"/>
      <c r="H76" s="65">
        <f>H74+H63</f>
        <v>5640.0258933535988</v>
      </c>
      <c r="I76" s="65"/>
      <c r="J76" s="65"/>
    </row>
    <row r="77" spans="1:10" x14ac:dyDescent="0.25">
      <c r="E77" s="6"/>
      <c r="F77" s="6"/>
      <c r="G77" s="6"/>
      <c r="H77" s="16"/>
      <c r="I77" s="16"/>
      <c r="J77" s="16"/>
    </row>
    <row r="78" spans="1:10" x14ac:dyDescent="0.25">
      <c r="A78" s="62" t="s">
        <v>68</v>
      </c>
      <c r="B78" s="63"/>
      <c r="C78" s="64"/>
      <c r="D78" s="9" t="s">
        <v>69</v>
      </c>
      <c r="E78" s="62">
        <v>34</v>
      </c>
      <c r="F78" s="63"/>
      <c r="G78" s="64"/>
      <c r="H78" s="65">
        <f>E78*H76</f>
        <v>191760.88037402235</v>
      </c>
      <c r="I78" s="65"/>
      <c r="J78" s="65"/>
    </row>
  </sheetData>
  <mergeCells count="163">
    <mergeCell ref="B2:J2"/>
    <mergeCell ref="A3:J3"/>
    <mergeCell ref="A4:D4"/>
    <mergeCell ref="E4:J4"/>
    <mergeCell ref="A5:J5"/>
    <mergeCell ref="A6:D6"/>
    <mergeCell ref="E6:J6"/>
    <mergeCell ref="A11:J11"/>
    <mergeCell ref="C12:D12"/>
    <mergeCell ref="E12:G12"/>
    <mergeCell ref="H12:J12"/>
    <mergeCell ref="C13:D13"/>
    <mergeCell ref="E13:G13"/>
    <mergeCell ref="H13:J13"/>
    <mergeCell ref="A7:D7"/>
    <mergeCell ref="E7:J7"/>
    <mergeCell ref="A8:D8"/>
    <mergeCell ref="E8:J8"/>
    <mergeCell ref="A9:J9"/>
    <mergeCell ref="A10:J10"/>
    <mergeCell ref="C16:D16"/>
    <mergeCell ref="E16:G16"/>
    <mergeCell ref="H16:J16"/>
    <mergeCell ref="C17:D17"/>
    <mergeCell ref="E17:G17"/>
    <mergeCell ref="H17:J17"/>
    <mergeCell ref="C14:D14"/>
    <mergeCell ref="E14:G14"/>
    <mergeCell ref="H14:J14"/>
    <mergeCell ref="C15:D15"/>
    <mergeCell ref="E15:G15"/>
    <mergeCell ref="H15:J15"/>
    <mergeCell ref="A20:J20"/>
    <mergeCell ref="A21:J21"/>
    <mergeCell ref="C22:D22"/>
    <mergeCell ref="E22:G22"/>
    <mergeCell ref="H22:J22"/>
    <mergeCell ref="C23:D23"/>
    <mergeCell ref="E23:G23"/>
    <mergeCell ref="H23:J23"/>
    <mergeCell ref="C18:D18"/>
    <mergeCell ref="E18:G18"/>
    <mergeCell ref="H18:J18"/>
    <mergeCell ref="A19:D19"/>
    <mergeCell ref="E19:G19"/>
    <mergeCell ref="H19:J19"/>
    <mergeCell ref="C26:D26"/>
    <mergeCell ref="E26:G26"/>
    <mergeCell ref="H26:J26"/>
    <mergeCell ref="C27:D27"/>
    <mergeCell ref="E27:G27"/>
    <mergeCell ref="H27:J27"/>
    <mergeCell ref="C24:D24"/>
    <mergeCell ref="E24:G24"/>
    <mergeCell ref="H24:J24"/>
    <mergeCell ref="C25:D25"/>
    <mergeCell ref="E25:G25"/>
    <mergeCell ref="H25:J25"/>
    <mergeCell ref="A30:D30"/>
    <mergeCell ref="E30:G30"/>
    <mergeCell ref="H30:J30"/>
    <mergeCell ref="A32:J32"/>
    <mergeCell ref="C33:D33"/>
    <mergeCell ref="E33:G33"/>
    <mergeCell ref="H33:J33"/>
    <mergeCell ref="C28:D28"/>
    <mergeCell ref="E28:G28"/>
    <mergeCell ref="H28:J28"/>
    <mergeCell ref="C29:D29"/>
    <mergeCell ref="E29:G29"/>
    <mergeCell ref="H29:J29"/>
    <mergeCell ref="C36:D36"/>
    <mergeCell ref="E36:G36"/>
    <mergeCell ref="H36:J36"/>
    <mergeCell ref="A37:D37"/>
    <mergeCell ref="E37:G37"/>
    <mergeCell ref="H37:J37"/>
    <mergeCell ref="C34:D34"/>
    <mergeCell ref="E34:G34"/>
    <mergeCell ref="H34:J34"/>
    <mergeCell ref="C35:D35"/>
    <mergeCell ref="E35:G35"/>
    <mergeCell ref="H35:J35"/>
    <mergeCell ref="A43:J43"/>
    <mergeCell ref="C44:D44"/>
    <mergeCell ref="E44:G44"/>
    <mergeCell ref="H44:J44"/>
    <mergeCell ref="C45:D45"/>
    <mergeCell ref="E45:G45"/>
    <mergeCell ref="H45:J45"/>
    <mergeCell ref="A39:J39"/>
    <mergeCell ref="C40:D40"/>
    <mergeCell ref="E40:G40"/>
    <mergeCell ref="H40:J40"/>
    <mergeCell ref="A41:D41"/>
    <mergeCell ref="E41:G41"/>
    <mergeCell ref="H41:J41"/>
    <mergeCell ref="A50:D50"/>
    <mergeCell ref="E50:G50"/>
    <mergeCell ref="H50:J50"/>
    <mergeCell ref="A52:D52"/>
    <mergeCell ref="E52:G52"/>
    <mergeCell ref="H52:J52"/>
    <mergeCell ref="A46:D46"/>
    <mergeCell ref="E46:G46"/>
    <mergeCell ref="H46:J46"/>
    <mergeCell ref="A48:J48"/>
    <mergeCell ref="C49:D49"/>
    <mergeCell ref="E49:G49"/>
    <mergeCell ref="H49:J49"/>
    <mergeCell ref="A58:G58"/>
    <mergeCell ref="H58:J58"/>
    <mergeCell ref="A59:D59"/>
    <mergeCell ref="E59:G59"/>
    <mergeCell ref="H59:J59"/>
    <mergeCell ref="A60:D60"/>
    <mergeCell ref="E60:G60"/>
    <mergeCell ref="H60:J60"/>
    <mergeCell ref="A54:D54"/>
    <mergeCell ref="E54:G54"/>
    <mergeCell ref="H54:J54"/>
    <mergeCell ref="A56:J56"/>
    <mergeCell ref="A57:G57"/>
    <mergeCell ref="H57:J57"/>
    <mergeCell ref="A67:B67"/>
    <mergeCell ref="C67:D67"/>
    <mergeCell ref="E67:G67"/>
    <mergeCell ref="H67:J67"/>
    <mergeCell ref="A68:G68"/>
    <mergeCell ref="H68:J68"/>
    <mergeCell ref="A61:G61"/>
    <mergeCell ref="H61:J61"/>
    <mergeCell ref="A63:G63"/>
    <mergeCell ref="H63:J63"/>
    <mergeCell ref="A65:J65"/>
    <mergeCell ref="A66:B66"/>
    <mergeCell ref="C66:D66"/>
    <mergeCell ref="E66:G66"/>
    <mergeCell ref="H66:J66"/>
    <mergeCell ref="A1:J1"/>
    <mergeCell ref="A74:D74"/>
    <mergeCell ref="E74:G74"/>
    <mergeCell ref="H74:J74"/>
    <mergeCell ref="A76:G76"/>
    <mergeCell ref="H76:J76"/>
    <mergeCell ref="A78:C78"/>
    <mergeCell ref="E78:G78"/>
    <mergeCell ref="H78:J78"/>
    <mergeCell ref="A71:B71"/>
    <mergeCell ref="C71:D71"/>
    <mergeCell ref="E71:G71"/>
    <mergeCell ref="H71:J71"/>
    <mergeCell ref="A72:D72"/>
    <mergeCell ref="E72:G72"/>
    <mergeCell ref="H72:J72"/>
    <mergeCell ref="A69:B69"/>
    <mergeCell ref="C69:D69"/>
    <mergeCell ref="E69:G69"/>
    <mergeCell ref="H69:J69"/>
    <mergeCell ref="A70:B70"/>
    <mergeCell ref="C70:D70"/>
    <mergeCell ref="E70:G70"/>
    <mergeCell ref="H70:J7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CARGOS E SAL BASE</vt:lpstr>
      <vt:lpstr>PROPOSTA DE PREÇOS</vt:lpstr>
      <vt:lpstr>Cozinheiro</vt:lpstr>
      <vt:lpstr>Monitor Educ</vt:lpstr>
      <vt:lpstr>Monitor Transp</vt:lpstr>
      <vt:lpstr>Motorista Diarista</vt:lpstr>
      <vt:lpstr>Motorista Pacientes Diurno</vt:lpstr>
      <vt:lpstr>Motorista Pacientes Noturno</vt:lpstr>
      <vt:lpstr>Motorista de Passageiros</vt:lpstr>
      <vt:lpstr>Porteiro Diarista</vt:lpstr>
      <vt:lpstr>Porteiro 12hx36h</vt:lpstr>
      <vt:lpstr>Servente de Limpeza</vt:lpstr>
      <vt:lpstr>Tec. de Enfermagem</vt:lpstr>
      <vt:lpstr>Tec. de Informática</vt:lpstr>
      <vt:lpstr>Tratorista</vt:lpstr>
      <vt:lpstr>Aux Administrativo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2018-11-30T18:38:03Z</dcterms:modified>
</cp:coreProperties>
</file>